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7-08_портфели 06.2024\"/>
    </mc:Choice>
  </mc:AlternateContent>
  <xr:revisionPtr revIDLastSave="0" documentId="8_{FAEA9AEE-6CEB-498E-8494-AE33CFD20E7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портфеля'!$A$7:$O$11</definedName>
    <definedName name="Report07">'Состав портфеля'!$A$13:$O$23</definedName>
    <definedName name="Report08">'Состав портфеля'!$A$25:$O$25</definedName>
    <definedName name="Report09">'Состав портфеля'!$A$27:$O$74</definedName>
    <definedName name="Report10">'Состав портфеля'!$A$76:$O$76</definedName>
    <definedName name="Report11">'Состав портфеля'!$A$78:$O$78</definedName>
    <definedName name="Report12">'Состав портфеля'!$A$80:$O$80</definedName>
    <definedName name="Report13">'Состав портфеля'!$A$82:$O$82</definedName>
    <definedName name="Report14">'Состав портфеля'!$A$84:$O$84</definedName>
    <definedName name="Report15">'Состав портфеля'!$A$86:$O$89</definedName>
    <definedName name="Report16">'Состав портфеля'!$A$91:$O$91</definedName>
    <definedName name="Report17">'Состав портфеля'!$A$93:$O$93</definedName>
    <definedName name="Report18">'Состав портфеля'!$A$95:$O$96</definedName>
    <definedName name="Report19">'Состав портфеля'!$A$98:$O$98</definedName>
    <definedName name="Report20">'Состав портфеля'!$A$100:$O$100</definedName>
    <definedName name="Report21">'Состав портфеля'!$A$102:$O$102</definedName>
    <definedName name="Report22">'Состав портфеля'!$A$104:$O$104</definedName>
    <definedName name="Report23">'Состав портфеля'!$A$106:$O$106</definedName>
    <definedName name="Report24">'Состав портфеля'!$A$108:$O$109</definedName>
    <definedName name="Report25">'Состав портфеля'!$A$111:$O$112</definedName>
    <definedName name="Report26">'Состав портфеля'!$A$114:$O$114</definedName>
    <definedName name="Report27">'Состав портфеля'!$A$115:$K$115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2" i="12" l="1"/>
  <c r="G109" i="12"/>
  <c r="G96" i="12"/>
  <c r="G89" i="12"/>
  <c r="G74" i="12"/>
  <c r="G115" i="12" s="1"/>
  <c r="K115" i="12" s="1"/>
  <c r="G23" i="12"/>
  <c r="G11" i="12"/>
  <c r="B5" i="9"/>
  <c r="B3" i="12" l="1"/>
  <c r="O1" i="12" l="1"/>
  <c r="O2" i="12" l="1"/>
  <c r="H114" i="12" s="1"/>
  <c r="H109" i="12" l="1"/>
  <c r="H112" i="12"/>
  <c r="H104" i="12"/>
  <c r="H106" i="12"/>
  <c r="H100" i="12"/>
  <c r="H102" i="12"/>
  <c r="H96" i="12"/>
  <c r="H98" i="12"/>
  <c r="H91" i="12"/>
  <c r="H93" i="12"/>
  <c r="H84" i="12"/>
  <c r="H89" i="12"/>
  <c r="H80" i="12"/>
  <c r="H82" i="12"/>
  <c r="H76" i="12"/>
  <c r="H78" i="12"/>
  <c r="H25" i="12"/>
  <c r="H74" i="12"/>
  <c r="H11" i="12"/>
  <c r="H23" i="12"/>
  <c r="B2" i="12"/>
</calcChain>
</file>

<file path=xl/sharedStrings.xml><?xml version="1.0" encoding="utf-8"?>
<sst xmlns="http://schemas.openxmlformats.org/spreadsheetml/2006/main" count="329" uniqueCount="243">
  <si>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</si>
  <si>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</si>
  <si>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</si>
  <si>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</si>
  <si>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</si>
  <si>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</si>
  <si>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</si>
  <si>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</si>
  <si>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</si>
  <si>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</si>
  <si>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</si>
  <si>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</si>
  <si>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</si>
  <si>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</si>
  <si>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</si>
  <si>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</si>
  <si>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</si>
  <si>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</si>
  <si>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</si>
  <si>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</si>
  <si>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</si>
  <si>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</si>
  <si>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</si>
  <si>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</si>
  <si>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</si>
  <si>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</si>
  <si>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</si>
  <si>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</si>
  <si>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</si>
  <si>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</si>
  <si>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</si>
  <si>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</si>
  <si>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</si>
  <si>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</si>
  <si>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</si>
  <si>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</si>
  <si>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</si>
  <si>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</si>
  <si>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</si>
  <si>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</si>
  <si>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</si>
  <si>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</si>
  <si>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</si>
  <si>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30.09.2024</t>
  </si>
  <si>
    <t>Report28</t>
  </si>
  <si>
    <t>Акционерное общество "Негосударственный пенсионный фонд "Авиаполис"</t>
  </si>
  <si>
    <t>Report29</t>
  </si>
  <si>
    <t>26236RMFS</t>
  </si>
  <si>
    <t>RU000A102BT8</t>
  </si>
  <si>
    <t>Министерство финансов Российской Федерации</t>
  </si>
  <si>
    <t>1037739085636</t>
  </si>
  <si>
    <t>26237RMFS</t>
  </si>
  <si>
    <t>RU000A1038Z7</t>
  </si>
  <si>
    <t>29024RMFS</t>
  </si>
  <si>
    <t>RU000A1066D5</t>
  </si>
  <si>
    <t>29025RMFS</t>
  </si>
  <si>
    <t>RU000A106Z61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</si>
  <si>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</si>
  <si>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</si>
  <si>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</si>
  <si>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</si>
  <si>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</si>
  <si>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</si>
  <si>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</si>
  <si>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</si>
  <si>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</si>
  <si>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</si>
  <si>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</si>
  <si>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</si>
  <si>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</si>
  <si>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</si>
  <si>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</si>
  <si>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</si>
  <si>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</si>
  <si>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</si>
  <si>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</si>
  <si>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</si>
  <si>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</si>
  <si>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</si>
  <si>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RU35016RSY0</t>
  </si>
  <si>
    <t>RU000A109L72</t>
  </si>
  <si>
    <t>Министерство финансов Республики Саха (Якутия)</t>
  </si>
  <si>
    <t>1031402066079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</si>
  <si>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</si>
  <si>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</si>
  <si>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</si>
  <si>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</si>
  <si>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</si>
  <si>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</si>
  <si>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</si>
  <si>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</si>
  <si>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</si>
  <si>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</si>
  <si>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</si>
  <si>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</si>
  <si>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</si>
  <si>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</si>
  <si>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</si>
  <si>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</si>
  <si>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</si>
  <si>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</si>
  <si>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</si>
  <si>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</si>
  <si>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</si>
  <si>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</si>
  <si>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</si>
  <si>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</si>
  <si>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</si>
  <si>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</si>
  <si>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</si>
  <si>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</si>
  <si>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</si>
  <si>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</si>
  <si>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</si>
  <si>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</si>
  <si>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</si>
  <si>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</si>
  <si>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</si>
  <si>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</si>
  <si>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</si>
  <si>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</si>
  <si>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4B02-01-55194-E-002P</t>
  </si>
  <si>
    <t>RU000A109E71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</si>
  <si>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</si>
  <si>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</si>
  <si>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</si>
  <si>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</si>
  <si>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</si>
  <si>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</si>
  <si>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</si>
  <si>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</si>
  <si>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4B02-03-00096-A-001P</t>
  </si>
  <si>
    <t>RU000A109KW8</t>
  </si>
  <si>
    <t>Публичное Акционерное Общество "Нижнекамскнефтехим"</t>
  </si>
  <si>
    <t>1021602502316</t>
  </si>
  <si>
    <t>4B02-03-00822-J-002P</t>
  </si>
  <si>
    <t>RU000A1065S5</t>
  </si>
  <si>
    <t>Публичное акционерное общество "МегаФон"</t>
  </si>
  <si>
    <t>1027809169585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</si>
  <si>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</si>
  <si>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</si>
  <si>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</si>
  <si>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</si>
  <si>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</si>
  <si>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</si>
  <si>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</si>
  <si>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</si>
  <si>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</si>
  <si>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</si>
  <si>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</si>
  <si>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</si>
  <si>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</si>
  <si>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</si>
  <si>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</si>
  <si>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</si>
  <si>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</si>
  <si>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</si>
  <si>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</si>
  <si>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</si>
  <si>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</si>
  <si>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</si>
  <si>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</si>
  <si>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</si>
  <si>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</si>
  <si>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</si>
  <si>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</si>
  <si>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</si>
  <si>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</si>
  <si>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</si>
  <si>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</si>
  <si>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</si>
  <si>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</si>
  <si>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</si>
  <si>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</si>
  <si>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</si>
  <si>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4B02-07-10797-A-001P</t>
  </si>
  <si>
    <t>RU000A1094F2</t>
  </si>
  <si>
    <t>Публичное акционерное общество "Группа Черкизово"</t>
  </si>
  <si>
    <t>1057748318473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</si>
  <si>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</si>
  <si>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</si>
  <si>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</si>
  <si>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</si>
  <si>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</si>
  <si>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</si>
  <si>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</si>
  <si>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</si>
  <si>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</si>
  <si>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</si>
  <si>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4B02-09-00124-A-001P</t>
  </si>
  <si>
    <t>RU000A1095W4</t>
  </si>
  <si>
    <t>4B02-09-01669-A-001P</t>
  </si>
  <si>
    <t>RU000A1005L6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</si>
  <si>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</si>
  <si>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</si>
  <si>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</si>
  <si>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</si>
  <si>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</si>
  <si>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</si>
  <si>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</si>
  <si>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</si>
  <si>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</si>
  <si>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</si>
  <si>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</si>
  <si>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</si>
  <si>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</si>
  <si>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</si>
  <si>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</si>
  <si>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</si>
  <si>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</si>
  <si>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</si>
  <si>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</si>
  <si>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</si>
  <si>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</si>
  <si>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</si>
  <si>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</si>
  <si>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</si>
  <si>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</si>
  <si>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</si>
  <si>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</si>
  <si>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</si>
  <si>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</si>
  <si>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</si>
  <si>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</si>
  <si>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</si>
  <si>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</si>
  <si>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</si>
  <si>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4B02-32-65045-D-001P</t>
  </si>
  <si>
    <t>RU000A108Z85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</si>
  <si>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</si>
  <si>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</si>
  <si>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</si>
  <si>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</si>
  <si>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</si>
  <si>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</si>
  <si>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</si>
  <si>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</si>
  <si>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</si>
  <si>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</si>
  <si>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</si>
  <si>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</si>
  <si>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</si>
  <si>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№9038/1869/000497 от 26.09.2024),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</si>
</sst>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45565</v>
      </c>
      <c r="G6" s="3">
        <v>45565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715569755.28999996</v>
      </c>
      <c r="C7">
        <v>170114802.72</v>
      </c>
      <c r="D7">
        <v>1032805572.83</v>
      </c>
      <c r="H7">
        <v>138553548.03</v>
      </c>
      <c r="I7">
        <v>0</v>
      </c>
      <c r="M7">
        <v>587927.09</v>
      </c>
      <c r="N7">
        <v>113</v>
      </c>
    </row>
    <row r="8" spans="1:14" x14ac:dyDescent="0.25">
      <c r="A8" t="s">
        <v>41</v>
      </c>
      <c r="B8">
        <v>2057631605.96</v>
      </c>
    </row>
    <row r="9" spans="1:14" x14ac:dyDescent="0.25">
      <c r="A9" t="s">
        <v>42</v>
      </c>
      <c r="B9" s="2" t="s">
        <v>43</v>
      </c>
      <c r="C9">
        <v>2057631605.96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2057631605.96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45565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30.09.2024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2057631605.96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19898</v>
      </c>
      <c r="G7" s="23">
        <v>14020727.74</v>
      </c>
      <c r="H7" s="23">
        <v>0.68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20800</v>
      </c>
      <c r="G8" s="23">
        <v>14231776</v>
      </c>
      <c r="H8" s="23">
        <v>0.69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339995</v>
      </c>
      <c r="G9" s="23">
        <v>331773920.89999998</v>
      </c>
      <c r="H9" s="23">
        <v>16.12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369953</v>
      </c>
      <c r="G10" s="23">
        <v>355543330.64999998</v>
      </c>
      <c r="H10" s="23">
        <v>17.28</v>
      </c>
      <c r="J10" s="31"/>
      <c r="K10" s="31"/>
    </row>
    <row r="11" spans="1:15" s="5" customFormat="1" ht="35.25" customHeight="1" x14ac:dyDescent="0.25">
      <c r="B11" s="11" t="s">
        <v>5</v>
      </c>
      <c r="C11" s="13"/>
      <c r="D11" s="13"/>
      <c r="E11" s="13"/>
      <c r="F11" s="38"/>
      <c r="G11" s="23">
        <f>SUM($G$7:$G$10)</f>
        <v>715569755.28999996</v>
      </c>
      <c r="H11" s="23">
        <f>(G11/$O$2) *100</f>
        <v>34.776378493474134</v>
      </c>
      <c r="J11" s="31"/>
      <c r="K11" s="31"/>
    </row>
    <row r="12" spans="1:15" s="5" customFormat="1" ht="35.25" customHeight="1" x14ac:dyDescent="0.25">
      <c r="A12" s="7"/>
      <c r="B12" s="10" t="s">
        <v>8</v>
      </c>
      <c r="C12" s="15"/>
      <c r="D12" s="15"/>
      <c r="E12" s="15"/>
      <c r="F12" s="39"/>
      <c r="G12" s="24"/>
      <c r="H12" s="27"/>
      <c r="I12" s="7"/>
      <c r="J12" s="32"/>
      <c r="K12" s="32"/>
      <c r="L12" s="7"/>
      <c r="M12" s="7"/>
      <c r="N12" s="7"/>
      <c r="O12" s="7"/>
    </row>
    <row r="13" spans="1:15" s="5" customFormat="1" ht="35.25" customHeight="1" x14ac:dyDescent="0.25">
      <c r="B13" s="11" t="s">
        <v>57</v>
      </c>
      <c r="C13" s="14" t="s">
        <v>58</v>
      </c>
      <c r="D13" s="14" t="s">
        <v>59</v>
      </c>
      <c r="E13" s="14" t="s">
        <v>60</v>
      </c>
      <c r="F13" s="37">
        <v>30610</v>
      </c>
      <c r="G13" s="23">
        <v>11968510</v>
      </c>
      <c r="H13" s="23">
        <v>0.57999999999999996</v>
      </c>
      <c r="J13" s="31"/>
      <c r="K13" s="31"/>
    </row>
    <row r="14" spans="1:15" s="5" customFormat="1" ht="35.25" customHeight="1" x14ac:dyDescent="0.25">
      <c r="B14" s="11" t="s">
        <v>61</v>
      </c>
      <c r="C14" s="14" t="s">
        <v>62</v>
      </c>
      <c r="D14" s="14" t="s">
        <v>59</v>
      </c>
      <c r="E14" s="14" t="s">
        <v>60</v>
      </c>
      <c r="F14" s="37">
        <v>35000</v>
      </c>
      <c r="G14" s="23">
        <v>13004250</v>
      </c>
      <c r="H14" s="23">
        <v>0.63</v>
      </c>
      <c r="J14" s="31"/>
      <c r="K14" s="31"/>
    </row>
    <row r="15" spans="1:15" s="5" customFormat="1" ht="35.25" customHeight="1" x14ac:dyDescent="0.25">
      <c r="B15" s="11" t="s">
        <v>63</v>
      </c>
      <c r="C15" s="14" t="s">
        <v>64</v>
      </c>
      <c r="D15" s="14" t="s">
        <v>65</v>
      </c>
      <c r="E15" s="14" t="s">
        <v>66</v>
      </c>
      <c r="F15" s="37">
        <v>40764</v>
      </c>
      <c r="G15" s="23">
        <v>14285336.16</v>
      </c>
      <c r="H15" s="23">
        <v>0.69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65</v>
      </c>
      <c r="E16" s="14" t="s">
        <v>66</v>
      </c>
      <c r="F16" s="37">
        <v>8900</v>
      </c>
      <c r="G16" s="23">
        <v>6713359</v>
      </c>
      <c r="H16" s="23">
        <v>0.33</v>
      </c>
      <c r="J16" s="31"/>
      <c r="K16" s="31"/>
    </row>
    <row r="17" spans="2:11" s="5" customFormat="1" ht="35.25" customHeight="1" x14ac:dyDescent="0.25">
      <c r="B17" s="11" t="s">
        <v>69</v>
      </c>
      <c r="C17" s="14" t="s">
        <v>70</v>
      </c>
      <c r="D17" s="14" t="s">
        <v>71</v>
      </c>
      <c r="E17" s="14" t="s">
        <v>72</v>
      </c>
      <c r="F17" s="37">
        <v>37100</v>
      </c>
      <c r="G17" s="23">
        <v>16240525</v>
      </c>
      <c r="H17" s="23">
        <v>0.79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71</v>
      </c>
      <c r="E18" s="14" t="s">
        <v>72</v>
      </c>
      <c r="F18" s="37">
        <v>21750</v>
      </c>
      <c r="G18" s="23">
        <v>12983662.5</v>
      </c>
      <c r="H18" s="23">
        <v>0.63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59</v>
      </c>
      <c r="E19" s="14" t="s">
        <v>60</v>
      </c>
      <c r="F19" s="37">
        <v>64492</v>
      </c>
      <c r="G19" s="23">
        <v>40125632.560000002</v>
      </c>
      <c r="H19" s="23">
        <v>1.95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59</v>
      </c>
      <c r="E20" s="14" t="s">
        <v>60</v>
      </c>
      <c r="F20" s="37">
        <v>22790</v>
      </c>
      <c r="G20" s="23">
        <v>9609403.5</v>
      </c>
      <c r="H20" s="23">
        <v>0.47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81</v>
      </c>
      <c r="E21" s="14" t="s">
        <v>82</v>
      </c>
      <c r="F21" s="37">
        <v>1600</v>
      </c>
      <c r="G21" s="23">
        <v>1606624</v>
      </c>
      <c r="H21" s="23">
        <v>0.08</v>
      </c>
      <c r="J21" s="31"/>
      <c r="K21" s="31"/>
    </row>
    <row r="22" spans="2:11" s="5" customFormat="1" ht="35.25" customHeight="1" x14ac:dyDescent="0.25">
      <c r="B22" s="11" t="s">
        <v>83</v>
      </c>
      <c r="C22" s="14" t="s">
        <v>84</v>
      </c>
      <c r="D22" s="14" t="s">
        <v>65</v>
      </c>
      <c r="E22" s="14" t="s">
        <v>66</v>
      </c>
      <c r="F22" s="37">
        <v>50000</v>
      </c>
      <c r="G22" s="23">
        <v>43577500</v>
      </c>
      <c r="H22" s="23">
        <v>2.12</v>
      </c>
      <c r="J22" s="31"/>
      <c r="K22" s="31"/>
    </row>
    <row r="23" spans="2:11" s="5" customFormat="1" ht="35.25" customHeight="1" x14ac:dyDescent="0.25">
      <c r="B23" s="11" t="s">
        <v>5</v>
      </c>
      <c r="C23" s="13"/>
      <c r="D23" s="13"/>
      <c r="E23" s="13"/>
      <c r="F23" s="38"/>
      <c r="G23" s="23">
        <f>SUM($G$13:$G$22)</f>
        <v>170114802.72</v>
      </c>
      <c r="H23" s="23">
        <f>(G23/$O$2) *100</f>
        <v>8.2675053312389188</v>
      </c>
      <c r="J23" s="31"/>
      <c r="K23" s="31"/>
    </row>
    <row r="24" spans="2:11" s="5" customFormat="1" ht="35.25" customHeight="1" x14ac:dyDescent="0.25">
      <c r="B24" s="12" t="s">
        <v>15</v>
      </c>
      <c r="C24" s="13"/>
      <c r="D24" s="13"/>
      <c r="E24" s="13"/>
      <c r="F24" s="38"/>
      <c r="G24" s="23"/>
      <c r="H24" s="28"/>
      <c r="J24" s="31"/>
      <c r="K24" s="31"/>
    </row>
    <row r="25" spans="2:11" s="5" customFormat="1" ht="35.25" customHeight="1" x14ac:dyDescent="0.25">
      <c r="B25" s="11" t="s">
        <v>5</v>
      </c>
      <c r="C25" s="13"/>
      <c r="D25" s="13"/>
      <c r="E25" s="13"/>
      <c r="F25" s="38"/>
      <c r="G25" s="23"/>
      <c r="H25" s="23">
        <f>(G25/$O$2) *100</f>
        <v>0</v>
      </c>
      <c r="J25" s="31"/>
      <c r="K25" s="31"/>
    </row>
    <row r="26" spans="2:11" s="5" customFormat="1" ht="35.25" customHeight="1" x14ac:dyDescent="0.25">
      <c r="B26" s="10" t="s">
        <v>16</v>
      </c>
      <c r="C26" s="13"/>
      <c r="D26" s="13"/>
      <c r="E26" s="13"/>
      <c r="F26" s="38"/>
      <c r="G26" s="23"/>
      <c r="H26" s="28"/>
      <c r="J26" s="31"/>
      <c r="K26" s="31"/>
    </row>
    <row r="27" spans="2:11" s="5" customFormat="1" ht="35.25" customHeight="1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19300</v>
      </c>
      <c r="G27" s="23">
        <v>19469454</v>
      </c>
      <c r="H27" s="23">
        <v>0.95</v>
      </c>
      <c r="J27" s="31"/>
      <c r="K27" s="31"/>
    </row>
    <row r="28" spans="2:11" s="5" customFormat="1" ht="35.25" customHeight="1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12050</v>
      </c>
      <c r="G28" s="23">
        <v>10169236</v>
      </c>
      <c r="H28" s="23">
        <v>0.49</v>
      </c>
      <c r="J28" s="31"/>
      <c r="K28" s="31"/>
    </row>
    <row r="29" spans="2:11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22400</v>
      </c>
      <c r="G29" s="23">
        <v>15761312</v>
      </c>
      <c r="H29" s="23">
        <v>0.77</v>
      </c>
      <c r="J29" s="31"/>
      <c r="K29" s="31"/>
    </row>
    <row r="30" spans="2:11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49963</v>
      </c>
      <c r="G30" s="23">
        <v>50227304.270000003</v>
      </c>
      <c r="H30" s="23">
        <v>2.44</v>
      </c>
      <c r="J30" s="31"/>
      <c r="K30" s="31"/>
    </row>
    <row r="31" spans="2:11" s="5" customFormat="1" ht="35.25" customHeight="1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30171</v>
      </c>
      <c r="G31" s="23">
        <v>3743919.39</v>
      </c>
      <c r="H31" s="23">
        <v>0.18</v>
      </c>
      <c r="J31" s="31"/>
      <c r="K31" s="31"/>
    </row>
    <row r="32" spans="2:11" s="5" customFormat="1" ht="35.25" customHeight="1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19000</v>
      </c>
      <c r="G32" s="23">
        <v>16268560</v>
      </c>
      <c r="H32" s="23">
        <v>0.79</v>
      </c>
      <c r="J32" s="31"/>
      <c r="K32" s="31"/>
    </row>
    <row r="33" spans="2:11" s="5" customFormat="1" ht="35.25" customHeight="1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3735</v>
      </c>
      <c r="G33" s="23">
        <v>3753264.15</v>
      </c>
      <c r="H33" s="23">
        <v>0.18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115</v>
      </c>
      <c r="E34" s="14" t="s">
        <v>116</v>
      </c>
      <c r="F34" s="37">
        <v>38735</v>
      </c>
      <c r="G34" s="23">
        <v>40027974.299999997</v>
      </c>
      <c r="H34" s="23">
        <v>1.95</v>
      </c>
      <c r="J34" s="31"/>
      <c r="K34" s="31"/>
    </row>
    <row r="35" spans="2:11" s="5" customFormat="1" ht="35.25" customHeight="1" x14ac:dyDescent="0.25">
      <c r="B35" s="11" t="s">
        <v>117</v>
      </c>
      <c r="C35" s="14" t="s">
        <v>118</v>
      </c>
      <c r="D35" s="14" t="s">
        <v>119</v>
      </c>
      <c r="E35" s="14" t="s">
        <v>120</v>
      </c>
      <c r="F35" s="37">
        <v>70728</v>
      </c>
      <c r="G35" s="23">
        <v>18189473.399999999</v>
      </c>
      <c r="H35" s="23">
        <v>0.88</v>
      </c>
      <c r="J35" s="31"/>
      <c r="K35" s="31"/>
    </row>
    <row r="36" spans="2:11" s="5" customFormat="1" ht="35.25" customHeight="1" x14ac:dyDescent="0.25">
      <c r="B36" s="11" t="s">
        <v>121</v>
      </c>
      <c r="C36" s="14" t="s">
        <v>122</v>
      </c>
      <c r="D36" s="14" t="s">
        <v>119</v>
      </c>
      <c r="E36" s="14" t="s">
        <v>120</v>
      </c>
      <c r="F36" s="37">
        <v>800</v>
      </c>
      <c r="G36" s="23">
        <v>809752</v>
      </c>
      <c r="H36" s="23">
        <v>0.04</v>
      </c>
      <c r="J36" s="31"/>
      <c r="K36" s="31"/>
    </row>
    <row r="37" spans="2:11" s="5" customFormat="1" ht="35.25" customHeight="1" x14ac:dyDescent="0.25">
      <c r="B37" s="11" t="s">
        <v>123</v>
      </c>
      <c r="C37" s="14" t="s">
        <v>124</v>
      </c>
      <c r="D37" s="14" t="s">
        <v>87</v>
      </c>
      <c r="E37" s="14" t="s">
        <v>88</v>
      </c>
      <c r="F37" s="37">
        <v>32000</v>
      </c>
      <c r="G37" s="23">
        <v>31116480</v>
      </c>
      <c r="H37" s="23">
        <v>1.51</v>
      </c>
      <c r="J37" s="31"/>
      <c r="K37" s="31"/>
    </row>
    <row r="38" spans="2:11" s="5" customFormat="1" ht="35.25" customHeight="1" x14ac:dyDescent="0.25">
      <c r="B38" s="11" t="s">
        <v>125</v>
      </c>
      <c r="C38" s="14" t="s">
        <v>126</v>
      </c>
      <c r="D38" s="14" t="s">
        <v>95</v>
      </c>
      <c r="E38" s="14" t="s">
        <v>96</v>
      </c>
      <c r="F38" s="37">
        <v>7850</v>
      </c>
      <c r="G38" s="23">
        <v>6483472</v>
      </c>
      <c r="H38" s="23">
        <v>0.32</v>
      </c>
      <c r="J38" s="31"/>
      <c r="K38" s="31"/>
    </row>
    <row r="39" spans="2:11" s="5" customFormat="1" ht="35.25" customHeight="1" x14ac:dyDescent="0.25">
      <c r="B39" s="11" t="s">
        <v>127</v>
      </c>
      <c r="C39" s="14" t="s">
        <v>128</v>
      </c>
      <c r="D39" s="14" t="s">
        <v>103</v>
      </c>
      <c r="E39" s="14" t="s">
        <v>104</v>
      </c>
      <c r="F39" s="37">
        <v>1547</v>
      </c>
      <c r="G39" s="23">
        <v>1264486.8600000001</v>
      </c>
      <c r="H39" s="23">
        <v>0.06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107</v>
      </c>
      <c r="E40" s="14" t="s">
        <v>108</v>
      </c>
      <c r="F40" s="37">
        <v>88416</v>
      </c>
      <c r="G40" s="23">
        <v>77745957.120000005</v>
      </c>
      <c r="H40" s="23">
        <v>3.78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2350</v>
      </c>
      <c r="G41" s="23">
        <v>2369810.5</v>
      </c>
      <c r="H41" s="23">
        <v>0.12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137</v>
      </c>
      <c r="E42" s="14" t="s">
        <v>138</v>
      </c>
      <c r="F42" s="37">
        <v>49633</v>
      </c>
      <c r="G42" s="23">
        <v>47979228.439999998</v>
      </c>
      <c r="H42" s="23">
        <v>2.33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9150</v>
      </c>
      <c r="G43" s="23">
        <v>9351666</v>
      </c>
      <c r="H43" s="23">
        <v>0.45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145</v>
      </c>
      <c r="E44" s="14" t="s">
        <v>146</v>
      </c>
      <c r="F44" s="37">
        <v>549</v>
      </c>
      <c r="G44" s="23">
        <v>517322.7</v>
      </c>
      <c r="H44" s="23">
        <v>0.03</v>
      </c>
      <c r="J44" s="31"/>
      <c r="K44" s="31"/>
    </row>
    <row r="45" spans="2:11" s="5" customFormat="1" ht="35.25" customHeight="1" x14ac:dyDescent="0.25">
      <c r="B45" s="11" t="s">
        <v>147</v>
      </c>
      <c r="C45" s="14" t="s">
        <v>148</v>
      </c>
      <c r="D45" s="14" t="s">
        <v>95</v>
      </c>
      <c r="E45" s="14" t="s">
        <v>96</v>
      </c>
      <c r="F45" s="37">
        <v>14850</v>
      </c>
      <c r="G45" s="23">
        <v>13251843</v>
      </c>
      <c r="H45" s="23">
        <v>0.64</v>
      </c>
      <c r="J45" s="31"/>
      <c r="K45" s="31"/>
    </row>
    <row r="46" spans="2:11" s="5" customFormat="1" ht="35.25" customHeight="1" x14ac:dyDescent="0.25">
      <c r="B46" s="11" t="s">
        <v>149</v>
      </c>
      <c r="C46" s="14" t="s">
        <v>150</v>
      </c>
      <c r="D46" s="14" t="s">
        <v>151</v>
      </c>
      <c r="E46" s="14" t="s">
        <v>152</v>
      </c>
      <c r="F46" s="37">
        <v>39796</v>
      </c>
      <c r="G46" s="23">
        <v>37419382.880000003</v>
      </c>
      <c r="H46" s="23">
        <v>1.82</v>
      </c>
      <c r="J46" s="31"/>
      <c r="K46" s="31"/>
    </row>
    <row r="47" spans="2:11" s="5" customFormat="1" ht="35.25" customHeight="1" x14ac:dyDescent="0.25">
      <c r="B47" s="11" t="s">
        <v>153</v>
      </c>
      <c r="C47" s="14" t="s">
        <v>154</v>
      </c>
      <c r="D47" s="14" t="s">
        <v>107</v>
      </c>
      <c r="E47" s="14" t="s">
        <v>108</v>
      </c>
      <c r="F47" s="37">
        <v>37150</v>
      </c>
      <c r="G47" s="23">
        <v>28701718.5</v>
      </c>
      <c r="H47" s="23">
        <v>1.39</v>
      </c>
      <c r="J47" s="31"/>
      <c r="K47" s="31"/>
    </row>
    <row r="48" spans="2:11" s="5" customFormat="1" ht="35.25" customHeight="1" x14ac:dyDescent="0.25">
      <c r="B48" s="11" t="s">
        <v>155</v>
      </c>
      <c r="C48" s="14" t="s">
        <v>156</v>
      </c>
      <c r="D48" s="14" t="s">
        <v>137</v>
      </c>
      <c r="E48" s="14" t="s">
        <v>138</v>
      </c>
      <c r="F48" s="37">
        <v>40000</v>
      </c>
      <c r="G48" s="23">
        <v>40267200</v>
      </c>
      <c r="H48" s="23">
        <v>1.96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107</v>
      </c>
      <c r="E49" s="14" t="s">
        <v>108</v>
      </c>
      <c r="F49" s="37">
        <v>380</v>
      </c>
      <c r="G49" s="23">
        <v>347055.86</v>
      </c>
      <c r="H49" s="23">
        <v>0.02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161</v>
      </c>
      <c r="E50" s="14" t="s">
        <v>162</v>
      </c>
      <c r="F50" s="37">
        <v>29658</v>
      </c>
      <c r="G50" s="23">
        <v>23676574.559999999</v>
      </c>
      <c r="H50" s="23">
        <v>1.1499999999999999</v>
      </c>
      <c r="J50" s="31"/>
      <c r="K50" s="31"/>
    </row>
    <row r="51" spans="2:11" s="5" customFormat="1" ht="35.25" customHeight="1" x14ac:dyDescent="0.25">
      <c r="B51" s="11" t="s">
        <v>163</v>
      </c>
      <c r="C51" s="14" t="s">
        <v>164</v>
      </c>
      <c r="D51" s="14" t="s">
        <v>165</v>
      </c>
      <c r="E51" s="14" t="s">
        <v>166</v>
      </c>
      <c r="F51" s="37">
        <v>500</v>
      </c>
      <c r="G51" s="23">
        <v>426435</v>
      </c>
      <c r="H51" s="23">
        <v>0.02</v>
      </c>
      <c r="J51" s="31"/>
      <c r="K51" s="31"/>
    </row>
    <row r="52" spans="2:11" s="5" customFormat="1" ht="35.25" customHeight="1" x14ac:dyDescent="0.25">
      <c r="B52" s="11" t="s">
        <v>167</v>
      </c>
      <c r="C52" s="14" t="s">
        <v>168</v>
      </c>
      <c r="D52" s="14" t="s">
        <v>169</v>
      </c>
      <c r="E52" s="14" t="s">
        <v>170</v>
      </c>
      <c r="F52" s="37">
        <v>50000</v>
      </c>
      <c r="G52" s="23">
        <v>50472000</v>
      </c>
      <c r="H52" s="23">
        <v>2.4500000000000002</v>
      </c>
      <c r="J52" s="31"/>
      <c r="K52" s="31"/>
    </row>
    <row r="53" spans="2:11" s="5" customFormat="1" ht="35.25" customHeight="1" x14ac:dyDescent="0.25">
      <c r="B53" s="11" t="s">
        <v>171</v>
      </c>
      <c r="C53" s="14" t="s">
        <v>172</v>
      </c>
      <c r="D53" s="14" t="s">
        <v>173</v>
      </c>
      <c r="E53" s="14" t="s">
        <v>174</v>
      </c>
      <c r="F53" s="37">
        <v>1421</v>
      </c>
      <c r="G53" s="23">
        <v>1280008.3799999999</v>
      </c>
      <c r="H53" s="23">
        <v>0.06</v>
      </c>
      <c r="J53" s="31"/>
      <c r="K53" s="31"/>
    </row>
    <row r="54" spans="2:11" s="5" customFormat="1" ht="35.25" customHeight="1" x14ac:dyDescent="0.25">
      <c r="B54" s="11" t="s">
        <v>175</v>
      </c>
      <c r="C54" s="14" t="s">
        <v>176</v>
      </c>
      <c r="D54" s="14" t="s">
        <v>177</v>
      </c>
      <c r="E54" s="14" t="s">
        <v>178</v>
      </c>
      <c r="F54" s="37">
        <v>8700</v>
      </c>
      <c r="G54" s="23">
        <v>8713224</v>
      </c>
      <c r="H54" s="23">
        <v>0.42</v>
      </c>
      <c r="J54" s="31"/>
      <c r="K54" s="31"/>
    </row>
    <row r="55" spans="2:11" s="5" customFormat="1" ht="35.25" customHeight="1" x14ac:dyDescent="0.25">
      <c r="B55" s="11" t="s">
        <v>179</v>
      </c>
      <c r="C55" s="14" t="s">
        <v>180</v>
      </c>
      <c r="D55" s="14" t="s">
        <v>181</v>
      </c>
      <c r="E55" s="14" t="s">
        <v>182</v>
      </c>
      <c r="F55" s="37">
        <v>28200</v>
      </c>
      <c r="G55" s="23">
        <v>28429266</v>
      </c>
      <c r="H55" s="23">
        <v>1.38</v>
      </c>
      <c r="J55" s="31"/>
      <c r="K55" s="31"/>
    </row>
    <row r="56" spans="2:11" s="5" customFormat="1" ht="35.25" customHeight="1" x14ac:dyDescent="0.25">
      <c r="B56" s="11" t="s">
        <v>183</v>
      </c>
      <c r="C56" s="14" t="s">
        <v>184</v>
      </c>
      <c r="D56" s="14" t="s">
        <v>87</v>
      </c>
      <c r="E56" s="14" t="s">
        <v>88</v>
      </c>
      <c r="F56" s="37">
        <v>39895</v>
      </c>
      <c r="G56" s="23">
        <v>41983104.299999997</v>
      </c>
      <c r="H56" s="23">
        <v>2.04</v>
      </c>
      <c r="J56" s="31"/>
      <c r="K56" s="31"/>
    </row>
    <row r="57" spans="2:11" s="5" customFormat="1" ht="35.25" customHeight="1" x14ac:dyDescent="0.25">
      <c r="B57" s="11" t="s">
        <v>185</v>
      </c>
      <c r="C57" s="14" t="s">
        <v>186</v>
      </c>
      <c r="D57" s="14" t="s">
        <v>187</v>
      </c>
      <c r="E57" s="14" t="s">
        <v>188</v>
      </c>
      <c r="F57" s="37">
        <v>25694</v>
      </c>
      <c r="G57" s="23">
        <v>25029553.16</v>
      </c>
      <c r="H57" s="23">
        <v>1.22</v>
      </c>
      <c r="J57" s="31"/>
      <c r="K57" s="31"/>
    </row>
    <row r="58" spans="2:11" s="5" customFormat="1" ht="35.25" customHeight="1" x14ac:dyDescent="0.25">
      <c r="B58" s="11" t="s">
        <v>189</v>
      </c>
      <c r="C58" s="14" t="s">
        <v>190</v>
      </c>
      <c r="D58" s="14" t="s">
        <v>187</v>
      </c>
      <c r="E58" s="14" t="s">
        <v>188</v>
      </c>
      <c r="F58" s="37">
        <v>40000</v>
      </c>
      <c r="G58" s="23">
        <v>41022000</v>
      </c>
      <c r="H58" s="23">
        <v>1.99</v>
      </c>
      <c r="J58" s="31"/>
      <c r="K58" s="31"/>
    </row>
    <row r="59" spans="2:11" s="5" customFormat="1" ht="35.25" customHeight="1" x14ac:dyDescent="0.25">
      <c r="B59" s="11" t="s">
        <v>191</v>
      </c>
      <c r="C59" s="14" t="s">
        <v>192</v>
      </c>
      <c r="D59" s="14" t="s">
        <v>173</v>
      </c>
      <c r="E59" s="14" t="s">
        <v>174</v>
      </c>
      <c r="F59" s="37">
        <v>408</v>
      </c>
      <c r="G59" s="23">
        <v>357660.96</v>
      </c>
      <c r="H59" s="23">
        <v>0.02</v>
      </c>
      <c r="J59" s="31"/>
      <c r="K59" s="31"/>
    </row>
    <row r="60" spans="2:11" s="5" customFormat="1" ht="35.25" customHeight="1" x14ac:dyDescent="0.25">
      <c r="B60" s="11" t="s">
        <v>193</v>
      </c>
      <c r="C60" s="14" t="s">
        <v>194</v>
      </c>
      <c r="D60" s="14" t="s">
        <v>161</v>
      </c>
      <c r="E60" s="14" t="s">
        <v>162</v>
      </c>
      <c r="F60" s="37">
        <v>11000</v>
      </c>
      <c r="G60" s="23">
        <v>11262900</v>
      </c>
      <c r="H60" s="23">
        <v>0.55000000000000004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197</v>
      </c>
      <c r="E61" s="14" t="s">
        <v>198</v>
      </c>
      <c r="F61" s="37">
        <v>42000</v>
      </c>
      <c r="G61" s="23">
        <v>42255360</v>
      </c>
      <c r="H61" s="23">
        <v>2.0499999999999998</v>
      </c>
      <c r="J61" s="31"/>
      <c r="K61" s="31"/>
    </row>
    <row r="62" spans="2:11" s="5" customFormat="1" ht="35.25" customHeight="1" x14ac:dyDescent="0.25">
      <c r="B62" s="11" t="s">
        <v>199</v>
      </c>
      <c r="C62" s="14" t="s">
        <v>200</v>
      </c>
      <c r="D62" s="14" t="s">
        <v>161</v>
      </c>
      <c r="E62" s="14" t="s">
        <v>162</v>
      </c>
      <c r="F62" s="37">
        <v>8200</v>
      </c>
      <c r="G62" s="23">
        <v>8201230</v>
      </c>
      <c r="H62" s="23">
        <v>0.4</v>
      </c>
      <c r="J62" s="31"/>
      <c r="K62" s="31"/>
    </row>
    <row r="63" spans="2:11" s="5" customFormat="1" ht="35.25" customHeight="1" x14ac:dyDescent="0.25">
      <c r="B63" s="11" t="s">
        <v>201</v>
      </c>
      <c r="C63" s="14" t="s">
        <v>202</v>
      </c>
      <c r="D63" s="14" t="s">
        <v>203</v>
      </c>
      <c r="E63" s="14" t="s">
        <v>204</v>
      </c>
      <c r="F63" s="37">
        <v>20050</v>
      </c>
      <c r="G63" s="23">
        <v>19637170.5</v>
      </c>
      <c r="H63" s="23">
        <v>0.95</v>
      </c>
      <c r="J63" s="31"/>
      <c r="K63" s="31"/>
    </row>
    <row r="64" spans="2:11" s="5" customFormat="1" ht="35.25" customHeight="1" x14ac:dyDescent="0.25">
      <c r="B64" s="11" t="s">
        <v>205</v>
      </c>
      <c r="C64" s="14" t="s">
        <v>206</v>
      </c>
      <c r="D64" s="14" t="s">
        <v>207</v>
      </c>
      <c r="E64" s="14" t="s">
        <v>208</v>
      </c>
      <c r="F64" s="37">
        <v>21750</v>
      </c>
      <c r="G64" s="23">
        <v>21792847.5</v>
      </c>
      <c r="H64" s="23">
        <v>1.06</v>
      </c>
      <c r="J64" s="31"/>
      <c r="K64" s="31"/>
    </row>
    <row r="65" spans="1:15" s="5" customFormat="1" ht="35.25" customHeight="1" x14ac:dyDescent="0.25">
      <c r="B65" s="11" t="s">
        <v>209</v>
      </c>
      <c r="C65" s="14" t="s">
        <v>210</v>
      </c>
      <c r="D65" s="14" t="s">
        <v>211</v>
      </c>
      <c r="E65" s="14" t="s">
        <v>212</v>
      </c>
      <c r="F65" s="37">
        <v>10000</v>
      </c>
      <c r="G65" s="23">
        <v>3794500</v>
      </c>
      <c r="H65" s="23">
        <v>0.18</v>
      </c>
      <c r="J65" s="31"/>
      <c r="K65" s="31"/>
    </row>
    <row r="66" spans="1:15" s="5" customFormat="1" ht="35.25" customHeight="1" x14ac:dyDescent="0.25">
      <c r="B66" s="11" t="s">
        <v>213</v>
      </c>
      <c r="C66" s="14" t="s">
        <v>214</v>
      </c>
      <c r="D66" s="14" t="s">
        <v>173</v>
      </c>
      <c r="E66" s="14" t="s">
        <v>174</v>
      </c>
      <c r="F66" s="37">
        <v>6000</v>
      </c>
      <c r="G66" s="23">
        <v>5703900</v>
      </c>
      <c r="H66" s="23">
        <v>0.28000000000000003</v>
      </c>
      <c r="J66" s="31"/>
      <c r="K66" s="31"/>
    </row>
    <row r="67" spans="1:15" s="5" customFormat="1" ht="35.25" customHeight="1" x14ac:dyDescent="0.25">
      <c r="B67" s="11" t="s">
        <v>215</v>
      </c>
      <c r="C67" s="14" t="s">
        <v>216</v>
      </c>
      <c r="D67" s="14" t="s">
        <v>173</v>
      </c>
      <c r="E67" s="14" t="s">
        <v>174</v>
      </c>
      <c r="F67" s="37">
        <v>2732</v>
      </c>
      <c r="G67" s="23">
        <v>2302474.96</v>
      </c>
      <c r="H67" s="23">
        <v>0.11</v>
      </c>
      <c r="J67" s="31"/>
      <c r="K67" s="31"/>
    </row>
    <row r="68" spans="1:15" s="5" customFormat="1" ht="35.25" customHeight="1" x14ac:dyDescent="0.25">
      <c r="B68" s="11" t="s">
        <v>217</v>
      </c>
      <c r="C68" s="14" t="s">
        <v>218</v>
      </c>
      <c r="D68" s="14" t="s">
        <v>173</v>
      </c>
      <c r="E68" s="14" t="s">
        <v>174</v>
      </c>
      <c r="F68" s="37">
        <v>2556</v>
      </c>
      <c r="G68" s="23">
        <v>2109824.64</v>
      </c>
      <c r="H68" s="23">
        <v>0.1</v>
      </c>
      <c r="J68" s="31"/>
      <c r="K68" s="31"/>
    </row>
    <row r="69" spans="1:15" s="7" customFormat="1" ht="35.25" customHeight="1" x14ac:dyDescent="0.25">
      <c r="A69" s="5"/>
      <c r="B69" s="11" t="s">
        <v>219</v>
      </c>
      <c r="C69" s="14" t="s">
        <v>220</v>
      </c>
      <c r="D69" s="14" t="s">
        <v>221</v>
      </c>
      <c r="E69" s="14" t="s">
        <v>222</v>
      </c>
      <c r="F69" s="37">
        <v>46850</v>
      </c>
      <c r="G69" s="23">
        <v>45071105.5</v>
      </c>
      <c r="H69" s="23">
        <v>2.19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223</v>
      </c>
      <c r="C70" s="14" t="s">
        <v>224</v>
      </c>
      <c r="D70" s="14" t="s">
        <v>87</v>
      </c>
      <c r="E70" s="14" t="s">
        <v>88</v>
      </c>
      <c r="F70" s="37">
        <v>32600</v>
      </c>
      <c r="G70" s="23">
        <v>32904810</v>
      </c>
      <c r="H70" s="23">
        <v>1.6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225</v>
      </c>
      <c r="C71" s="14" t="s">
        <v>226</v>
      </c>
      <c r="D71" s="14" t="s">
        <v>173</v>
      </c>
      <c r="E71" s="14" t="s">
        <v>174</v>
      </c>
      <c r="F71" s="37">
        <v>74700</v>
      </c>
      <c r="G71" s="23">
        <v>74737350</v>
      </c>
      <c r="H71" s="23">
        <v>3.63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227</v>
      </c>
      <c r="C72" s="14" t="s">
        <v>228</v>
      </c>
      <c r="D72" s="14" t="s">
        <v>87</v>
      </c>
      <c r="E72" s="14" t="s">
        <v>88</v>
      </c>
      <c r="F72" s="37">
        <v>47500</v>
      </c>
      <c r="G72" s="23">
        <v>47872400</v>
      </c>
      <c r="H72" s="23">
        <v>2.33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229</v>
      </c>
      <c r="C73" s="14" t="s">
        <v>230</v>
      </c>
      <c r="D73" s="14" t="s">
        <v>231</v>
      </c>
      <c r="E73" s="14" t="s">
        <v>232</v>
      </c>
      <c r="F73" s="37">
        <v>20000</v>
      </c>
      <c r="G73" s="23">
        <v>18534000</v>
      </c>
      <c r="H73" s="23">
        <v>0.9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>
        <f>SUM($G$27:$G$73)</f>
        <v>1032805572.83</v>
      </c>
      <c r="H74" s="23">
        <f>(G74/$O$2) *100</f>
        <v>50.193901077260058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27</v>
      </c>
      <c r="C75" s="16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9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10</v>
      </c>
      <c r="C79" s="13"/>
      <c r="D79" s="13"/>
      <c r="E79" s="13"/>
      <c r="F79" s="38"/>
      <c r="G79" s="23"/>
      <c r="H79" s="23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28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32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2" t="s">
        <v>29</v>
      </c>
      <c r="C85" s="13"/>
      <c r="D85" s="13"/>
      <c r="E85" s="13"/>
      <c r="F85" s="38"/>
      <c r="G85" s="23"/>
      <c r="H85" s="29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233</v>
      </c>
      <c r="C86" s="14"/>
      <c r="D86" s="14" t="s">
        <v>234</v>
      </c>
      <c r="E86" s="14" t="s">
        <v>235</v>
      </c>
      <c r="F86" s="37"/>
      <c r="G86" s="23">
        <v>2587003.5699999998</v>
      </c>
      <c r="H86" s="23">
        <v>0.13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236</v>
      </c>
      <c r="C87" s="14"/>
      <c r="D87" s="14" t="s">
        <v>237</v>
      </c>
      <c r="E87" s="14" t="s">
        <v>232</v>
      </c>
      <c r="F87" s="37"/>
      <c r="G87" s="23">
        <v>135852072.16999999</v>
      </c>
      <c r="H87" s="23">
        <v>6.6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238</v>
      </c>
      <c r="C88" s="14"/>
      <c r="D88" s="14" t="s">
        <v>231</v>
      </c>
      <c r="E88" s="14" t="s">
        <v>232</v>
      </c>
      <c r="F88" s="37"/>
      <c r="G88" s="23">
        <v>114472.29</v>
      </c>
      <c r="H88" s="23">
        <v>0.01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SUM($G$86:$G$88)</f>
        <v>138553548.02999997</v>
      </c>
      <c r="H89" s="23">
        <f>(G89/$O$2) *100</f>
        <v>6.7336420974811473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2" t="s">
        <v>30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11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25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239</v>
      </c>
      <c r="C95" s="14"/>
      <c r="D95" s="14" t="s">
        <v>240</v>
      </c>
      <c r="E95" s="14" t="s">
        <v>241</v>
      </c>
      <c r="F95" s="37"/>
      <c r="G95" s="23">
        <v>185913.06</v>
      </c>
      <c r="H95" s="23">
        <v>0.01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>
        <f>SUM($G$95)</f>
        <v>185913.06</v>
      </c>
      <c r="H96" s="23">
        <f>(G96/$O$2) *100</f>
        <v>9.0352937552813876E-3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17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18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26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22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19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0" t="s">
        <v>31</v>
      </c>
      <c r="C107" s="13"/>
      <c r="D107" s="13"/>
      <c r="E107" s="13"/>
      <c r="F107" s="38"/>
      <c r="G107" s="23"/>
      <c r="H107" s="28"/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175</v>
      </c>
      <c r="C108" s="14"/>
      <c r="D108" s="14" t="s">
        <v>177</v>
      </c>
      <c r="E108" s="14" t="s">
        <v>178</v>
      </c>
      <c r="F108" s="37"/>
      <c r="G108" s="23">
        <v>139809</v>
      </c>
      <c r="H108" s="23">
        <v>0.01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>
        <f>SUM($G$108)</f>
        <v>139809</v>
      </c>
      <c r="H109" s="23">
        <f>(G109/$O$2) *100</f>
        <v>6.7946565165036572E-3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20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242</v>
      </c>
      <c r="C111" s="14"/>
      <c r="D111" s="14" t="s">
        <v>231</v>
      </c>
      <c r="E111" s="14" t="s">
        <v>232</v>
      </c>
      <c r="F111" s="37"/>
      <c r="G111" s="23">
        <v>262205.03000000003</v>
      </c>
      <c r="H111" s="23">
        <v>0.01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>
        <f>SUM($G$111)</f>
        <v>262205.03000000003</v>
      </c>
      <c r="H112" s="23">
        <f>(G112/$O$2) *100</f>
        <v>1.2743050273941858E-2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0" t="s">
        <v>34</v>
      </c>
      <c r="C113" s="13"/>
      <c r="D113" s="13"/>
      <c r="E113" s="13"/>
      <c r="F113" s="38"/>
      <c r="G113" s="23"/>
      <c r="H113" s="28"/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1" t="s">
        <v>5</v>
      </c>
      <c r="C114" s="13"/>
      <c r="D114" s="13"/>
      <c r="E114" s="13"/>
      <c r="F114" s="38"/>
      <c r="G114" s="23"/>
      <c r="H114" s="23">
        <f>(G114/$O$2) *100</f>
        <v>0</v>
      </c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7"/>
      <c r="B115" s="10" t="s">
        <v>23</v>
      </c>
      <c r="C115" s="15"/>
      <c r="D115" s="15"/>
      <c r="E115" s="15"/>
      <c r="F115" s="39"/>
      <c r="G115" s="24">
        <f>G114+G112+G109+G106+G104+G102+G100+G98+G96+G93+G91+G89+G84+G82+G80+G78+G76+G74+G25+G23+G11</f>
        <v>2057631605.96</v>
      </c>
      <c r="H115" s="24">
        <v>100</v>
      </c>
      <c r="I115" s="7"/>
      <c r="J115" s="33">
        <v>2057631605.96</v>
      </c>
      <c r="K115" s="17">
        <f>ROUND(G115,2)-ROUND(J115,2)</f>
        <v>0</v>
      </c>
      <c r="L115" s="7"/>
      <c r="M115" s="7"/>
      <c r="N115" s="7"/>
      <c r="O115" s="7"/>
    </row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2024-10-11T08:17:54Z</dcterms:modified>
</cp:coreProperties>
</file>