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4-03-04_портфели\"/>
    </mc:Choice>
  </mc:AlternateContent>
  <xr:revisionPtr revIDLastSave="0" documentId="8_{740B0890-040C-43F2-B385-2A47C5AE861F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портфеля'!$A$7:$O$15</definedName>
    <definedName name="Report07">'Состав портфеля'!$A$17:$O$29</definedName>
    <definedName name="Report08">'Состав портфеля'!$A$31:$O$31</definedName>
    <definedName name="Report09">'Состав портфеля'!$A$33:$O$74</definedName>
    <definedName name="Report10">'Состав портфеля'!$A$76:$O$76</definedName>
    <definedName name="Report11">'Состав портфеля'!$A$78:$O$78</definedName>
    <definedName name="Report12">'Состав портфеля'!$A$80:$O$80</definedName>
    <definedName name="Report13">'Состав портфеля'!$A$82:$O$82</definedName>
    <definedName name="Report14">'Состав портфеля'!$A$84:$O$84</definedName>
    <definedName name="Report15">'Состав портфеля'!$A$86:$O$89</definedName>
    <definedName name="Report16">'Состав портфеля'!$A$91:$O$91</definedName>
    <definedName name="Report17">'Состав портфеля'!$A$93:$O$93</definedName>
    <definedName name="Report18">'Состав портфеля'!$A$95:$O$96</definedName>
    <definedName name="Report19">'Состав портфеля'!$A$98:$O$98</definedName>
    <definedName name="Report20">'Состав портфеля'!$A$100:$O$100</definedName>
    <definedName name="Report21">'Состав портфеля'!$A$102:$O$102</definedName>
    <definedName name="Report22">'Состав портфеля'!$A$104:$O$104</definedName>
    <definedName name="Report23">'Состав портфеля'!$A$106:$O$106</definedName>
    <definedName name="Report24">'Состав портфеля'!$A$108:$O$108</definedName>
    <definedName name="Report25">'Состав портфеля'!$A$110:$O$112</definedName>
    <definedName name="Report26">'Состав портфеля'!$A$114:$O$114</definedName>
    <definedName name="Report27">'Состав портфеля'!$A$115:$K$115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12" i="12" l="1"/>
  <c r="G115" i="12" s="1"/>
  <c r="K115" i="12" s="1"/>
  <c r="G96" i="12"/>
  <c r="G89" i="12"/>
  <c r="G74" i="12"/>
  <c r="G29" i="12"/>
  <c r="G15" i="12"/>
  <c r="B5" i="9"/>
  <c r="B3" i="12" l="1"/>
  <c r="O1" i="12" l="1"/>
  <c r="O2" i="12" l="1"/>
  <c r="H114" i="12" s="1"/>
  <c r="H108" i="12" l="1"/>
  <c r="H112" i="12"/>
  <c r="H104" i="12"/>
  <c r="H106" i="12"/>
  <c r="H100" i="12"/>
  <c r="H102" i="12"/>
  <c r="H96" i="12"/>
  <c r="H98" i="12"/>
  <c r="H91" i="12"/>
  <c r="H93" i="12"/>
  <c r="H84" i="12"/>
  <c r="H89" i="12"/>
  <c r="H80" i="12"/>
  <c r="H82" i="12"/>
  <c r="H76" i="12"/>
  <c r="H78" i="12"/>
  <c r="H31" i="12"/>
  <c r="H74" i="12"/>
  <c r="H15" i="12"/>
  <c r="H29" i="12"/>
  <c r="B2" i="12"/>
</calcChain>
</file>

<file path=xl/sharedStrings.xml><?xml version="1.0" encoding="utf-8"?>
<sst xmlns="http://schemas.openxmlformats.org/spreadsheetml/2006/main" count="329" uniqueCount="242">
  <si>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</si>
  <si>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</si>
  <si>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</si>
  <si>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</si>
  <si>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</si>
  <si>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</si>
  <si>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</si>
  <si>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</si>
  <si>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</si>
  <si>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</si>
  <si>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</si>
  <si>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</si>
  <si>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</si>
  <si>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</si>
  <si>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</si>
  <si>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</si>
  <si>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</si>
  <si>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</si>
  <si>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</si>
  <si>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</si>
  <si>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</si>
  <si>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</si>
  <si>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</si>
  <si>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</si>
  <si>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</si>
  <si>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</si>
  <si>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</si>
  <si>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</si>
  <si>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</si>
  <si>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</si>
  <si>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</si>
  <si>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</si>
  <si>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</si>
  <si>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</si>
  <si>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</si>
  <si>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SPECDEP\sd1445</t>
  </si>
  <si>
    <t>Симакин Никита Михайлович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</si>
  <si>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</si>
  <si>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</si>
  <si>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</si>
  <si>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</si>
  <si>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</si>
  <si>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</si>
  <si>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29.12.2023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</si>
  <si>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</si>
  <si>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</si>
  <si>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</si>
  <si>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</si>
  <si>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</si>
  <si>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</si>
  <si>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</si>
  <si>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26212RMFS</t>
  </si>
  <si>
    <t>RU000A0JTK38</t>
  </si>
  <si>
    <t>26226RMFS</t>
  </si>
  <si>
    <t>RU000A0ZZYW2</t>
  </si>
  <si>
    <t>26236RMFS</t>
  </si>
  <si>
    <t>RU000A102BT8</t>
  </si>
  <si>
    <t>26237RMFS</t>
  </si>
  <si>
    <t>RU000A1038Z7</t>
  </si>
  <si>
    <t>29024RMFS</t>
  </si>
  <si>
    <t>RU000A1066D5</t>
  </si>
  <si>
    <t>29025RMFS</t>
  </si>
  <si>
    <t>RU000A106Z61</t>
  </si>
  <si>
    <t>46023RMFS</t>
  </si>
  <si>
    <t>RU000A0JRTL6</t>
  </si>
  <si>
    <t>RU34012BEL0</t>
  </si>
  <si>
    <t>RU000A100PP0</t>
  </si>
  <si>
    <t>Правительство Белгородской области</t>
  </si>
  <si>
    <t>1023101674650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</si>
  <si>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</si>
  <si>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</si>
  <si>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</si>
  <si>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</si>
  <si>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</si>
  <si>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</si>
  <si>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RU34020ANO0</t>
  </si>
  <si>
    <t>RU000A1011Q3</t>
  </si>
  <si>
    <t>Министерство финансов и налоговой политики Новосибирской области</t>
  </si>
  <si>
    <t>1105476023223</t>
  </si>
  <si>
    <t>RU34021ANO0</t>
  </si>
  <si>
    <t>RU000A102895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</si>
  <si>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</si>
  <si>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</si>
  <si>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</si>
  <si>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</si>
  <si>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</si>
  <si>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</si>
  <si>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RU35011BEL0</t>
  </si>
  <si>
    <t>RU000A0JXTW1</t>
  </si>
  <si>
    <t>RU35014KNA0</t>
  </si>
  <si>
    <t>RU000A0ZYFB8</t>
  </si>
  <si>
    <t>министерство финансов Красноярского края</t>
  </si>
  <si>
    <t>1052460087008</t>
  </si>
  <si>
    <t>RU35015MOO0</t>
  </si>
  <si>
    <t>RU000A102CR0</t>
  </si>
  <si>
    <t>RU35016MOO0</t>
  </si>
  <si>
    <t>RU000A102G35</t>
  </si>
  <si>
    <t>RU35023ANO0</t>
  </si>
  <si>
    <t>RU000A107B19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</si>
  <si>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</si>
  <si>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</si>
  <si>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</si>
  <si>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</si>
  <si>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4B02-01-00010-A-001P</t>
  </si>
  <si>
    <t>RU000A103943</t>
  </si>
  <si>
    <t>Публичное акционерное общество "Аэрофлот - российские авиалинии"</t>
  </si>
  <si>
    <t>1027700092661</t>
  </si>
  <si>
    <t>4B02-01-00011-T-005P</t>
  </si>
  <si>
    <t>RU000A106FR4</t>
  </si>
  <si>
    <t>Государственная компания "Российские автомобильные дороги"</t>
  </si>
  <si>
    <t>1097799013652</t>
  </si>
  <si>
    <t>4B02-01-00011-T-006P</t>
  </si>
  <si>
    <t>RU000A106XP1</t>
  </si>
  <si>
    <t>4B02-01-00540-R-001P</t>
  </si>
  <si>
    <t>RU000A1021G3</t>
  </si>
  <si>
    <t>Общество с ограниченной ответственностью "РВК-Инвест"</t>
  </si>
  <si>
    <t>1057749239580</t>
  </si>
  <si>
    <t>4B02-01-12414-F-001P</t>
  </si>
  <si>
    <t>RU000A1014S3</t>
  </si>
  <si>
    <t>Акционерное общество Холдинговая компания "Новотранс"</t>
  </si>
  <si>
    <t>1064205128745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</si>
  <si>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</si>
  <si>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</si>
  <si>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</si>
  <si>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</si>
  <si>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</si>
  <si>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</si>
  <si>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</si>
  <si>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</si>
  <si>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4B02-01-55192-E-001P</t>
  </si>
  <si>
    <t>RU000A100XC2</t>
  </si>
  <si>
    <t>Публичное акционерное общество "Полюс"</t>
  </si>
  <si>
    <t>1068400002990</t>
  </si>
  <si>
    <t>4B02-01-55194-E-001P</t>
  </si>
  <si>
    <t>RU000A100YE6</t>
  </si>
  <si>
    <t>Публичное акционерное общество "ТрансКонтейнер"</t>
  </si>
  <si>
    <t>1067746341024</t>
  </si>
  <si>
    <t>4B02-02-00011-T-003P</t>
  </si>
  <si>
    <t>RU000A104XR2</t>
  </si>
  <si>
    <t>4B02-02-12414-F-001P</t>
  </si>
  <si>
    <t>RU000A103133</t>
  </si>
  <si>
    <t>4B02-02-16643-A-002P</t>
  </si>
  <si>
    <t>RU000A104W17</t>
  </si>
  <si>
    <t>4B02-03-00011-T-006P</t>
  </si>
  <si>
    <t>RU000A1076P8</t>
  </si>
  <si>
    <t>4B02-03-00822-J-002P</t>
  </si>
  <si>
    <t>RU000A1065S5</t>
  </si>
  <si>
    <t>Публичное акционерное общество "МегаФон"</t>
  </si>
  <si>
    <t>1027809169585</t>
  </si>
  <si>
    <t>4B02-03-36442-R-001P</t>
  </si>
  <si>
    <t>RU000A101Z66</t>
  </si>
  <si>
    <t>Общество с ограниченной ответственностью "Балтийский лизинг"</t>
  </si>
  <si>
    <t>1027810273545</t>
  </si>
  <si>
    <t>4B02-03-65134-D</t>
  </si>
  <si>
    <t>RU000A103DS4</t>
  </si>
  <si>
    <t>Публичное акционерное общество "СИБУР Холдинг"</t>
  </si>
  <si>
    <t>1057747421247</t>
  </si>
  <si>
    <t>4B02-04-00011-T-004P</t>
  </si>
  <si>
    <t>RU000A106C92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</si>
  <si>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</si>
  <si>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</si>
  <si>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</si>
  <si>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</si>
  <si>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</si>
  <si>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</si>
  <si>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</si>
  <si>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</si>
  <si>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</si>
  <si>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</si>
  <si>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4B02-04-36442-R-001P</t>
  </si>
  <si>
    <t>RU000A103M10</t>
  </si>
  <si>
    <t>4B02-06-00296-A-001P</t>
  </si>
  <si>
    <t>RU000A101GZ6</t>
  </si>
  <si>
    <t>Публичное акционерное общество "Уралкалий"</t>
  </si>
  <si>
    <t>1025901702188</t>
  </si>
  <si>
    <t>4B02-06-36393-R-001P</t>
  </si>
  <si>
    <t>RU000A102986</t>
  </si>
  <si>
    <t>Общество с ограниченной ответственностью "СУЭК-Финанс"</t>
  </si>
  <si>
    <t>1107746282687</t>
  </si>
  <si>
    <t>4B02-06-36400-R-001P</t>
  </si>
  <si>
    <t>RU000A106AT1</t>
  </si>
  <si>
    <t>ОБЩЕСТВО С ОГРАНИЧЕННОЙ ОТВЕТСТВЕННОСТЬЮ "ГАЗПРОМ КАПИТАЛ"</t>
  </si>
  <si>
    <t>1087746212388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</si>
  <si>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</si>
  <si>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</si>
  <si>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</si>
  <si>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</si>
  <si>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4B02-07-01669-A-001P</t>
  </si>
  <si>
    <t>RU000A0ZYQY7</t>
  </si>
  <si>
    <t>Публичное акционерное общество "Акционерная финансовая корпорация "Система"</t>
  </si>
  <si>
    <t>1027700003891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</si>
  <si>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</si>
  <si>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</si>
  <si>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</si>
  <si>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</si>
  <si>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</si>
  <si>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</si>
  <si>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4B02-09-01669-A-001P</t>
  </si>
  <si>
    <t>RU000A1005L6</t>
  </si>
  <si>
    <t>4B02-11-36400-R-002P</t>
  </si>
  <si>
    <t>RU000A107ET1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</si>
  <si>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</si>
  <si>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</si>
  <si>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</si>
  <si>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</si>
  <si>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</si>
  <si>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</si>
  <si>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акционерное общество "Государственная транспортная лизинговая компания"</t>
  </si>
  <si>
    <t>1027739407189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</si>
  <si>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</si>
  <si>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</si>
  <si>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</si>
  <si>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</si>
  <si>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</si>
  <si>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</si>
  <si>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4B02-24-04715-A-001P</t>
  </si>
  <si>
    <t>RU000A105ZP8</t>
  </si>
  <si>
    <t>Публичное акционерное общество "Мобильные ТелеСистемы"</t>
  </si>
  <si>
    <t>1027700149124</t>
  </si>
  <si>
    <t>4B02-28-65045-D-001P</t>
  </si>
  <si>
    <t>RU000A106ZL5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</si>
  <si>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</si>
  <si>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</si>
  <si>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</si>
  <si>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</si>
  <si>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</si>
  <si>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</si>
  <si>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</si>
  <si>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</si>
  <si>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</si>
  <si>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</si>
  <si>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Банк ГПБ (АО), 4858/2023-ДУ, 27.01.2023</t>
  </si>
  <si>
    <t>"Газпромбанк" (Акционерное общество)</t>
  </si>
  <si>
    <t>1027700167110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</si>
  <si>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</si>
  <si>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</si>
  <si>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</si>
  <si>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Банк ВТБ (ПАО), 12XS3J, 19.07.2023</t>
  </si>
  <si>
    <t>Банк ВТБ (публичное акционерное общество)</t>
  </si>
  <si>
    <t>1027739609391</t>
  </si>
  <si>
    <t>Банк ГПБ (АО), М2-4858/2017 (Подтв. №20231228004195 от 28.12.2023), 20.07.2017</t>
  </si>
  <si>
    <t>ПАО Сбербанк, 01869855 (Подтв. №9038/1869/000462 от 26.12.2023),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</si>
</sst>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45289</v>
      </c>
      <c r="G6" s="3">
        <v>45289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731860170.89999998</v>
      </c>
      <c r="C7">
        <v>255007129.93000001</v>
      </c>
      <c r="D7">
        <v>887387266.52999997</v>
      </c>
      <c r="F7">
        <v>0</v>
      </c>
      <c r="H7">
        <v>354257465.95999998</v>
      </c>
      <c r="I7">
        <v>0</v>
      </c>
      <c r="M7">
        <v>400477.65</v>
      </c>
      <c r="N7">
        <v>117</v>
      </c>
    </row>
    <row r="8" spans="1:14" x14ac:dyDescent="0.25">
      <c r="A8" t="s">
        <v>41</v>
      </c>
      <c r="B8">
        <v>2228912510.9699998</v>
      </c>
    </row>
    <row r="9" spans="1:14" x14ac:dyDescent="0.25">
      <c r="A9" t="s">
        <v>42</v>
      </c>
      <c r="B9" s="2" t="s">
        <v>43</v>
      </c>
      <c r="C9">
        <v>2228912510.9699998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2228912510.9699998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45289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29.12.2023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2228912510.9699998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20000</v>
      </c>
      <c r="G7" s="23">
        <v>20608600</v>
      </c>
      <c r="H7" s="23">
        <v>0.92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52462</v>
      </c>
      <c r="G8" s="23">
        <v>46840696.700000003</v>
      </c>
      <c r="H8" s="23">
        <v>2.1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12861</v>
      </c>
      <c r="G9" s="23">
        <v>12055772.789999999</v>
      </c>
      <c r="H9" s="23">
        <v>0.54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92104</v>
      </c>
      <c r="G10" s="23">
        <v>74589503.359999999</v>
      </c>
      <c r="H10" s="23">
        <v>3.35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120800</v>
      </c>
      <c r="G11" s="23">
        <v>100678344</v>
      </c>
      <c r="H11" s="23">
        <v>4.5199999999999996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339995</v>
      </c>
      <c r="G12" s="23">
        <v>342748959.5</v>
      </c>
      <c r="H12" s="23">
        <v>15.38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129233</v>
      </c>
      <c r="G13" s="23">
        <v>129355771.34999999</v>
      </c>
      <c r="H13" s="23">
        <v>5.8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16600</v>
      </c>
      <c r="G14" s="23">
        <v>4982523.2</v>
      </c>
      <c r="H14" s="23">
        <v>0.22</v>
      </c>
      <c r="J14" s="31"/>
      <c r="K14" s="31"/>
    </row>
    <row r="15" spans="1:15" s="5" customFormat="1" ht="35.25" customHeight="1" x14ac:dyDescent="0.25">
      <c r="B15" s="11" t="s">
        <v>5</v>
      </c>
      <c r="C15" s="13"/>
      <c r="D15" s="13"/>
      <c r="E15" s="13"/>
      <c r="F15" s="38"/>
      <c r="G15" s="23">
        <f>SUM($G$7:$G$14)</f>
        <v>731860170.9000001</v>
      </c>
      <c r="H15" s="23">
        <f>(G15/$O$2) *100</f>
        <v>32.83485409579859</v>
      </c>
      <c r="J15" s="31"/>
      <c r="K15" s="31"/>
    </row>
    <row r="16" spans="1:15" s="5" customFormat="1" ht="35.25" customHeight="1" x14ac:dyDescent="0.25">
      <c r="A16" s="7"/>
      <c r="B16" s="10" t="s">
        <v>8</v>
      </c>
      <c r="C16" s="15"/>
      <c r="D16" s="15"/>
      <c r="E16" s="15"/>
      <c r="F16" s="39"/>
      <c r="G16" s="24"/>
      <c r="H16" s="27"/>
      <c r="I16" s="7"/>
      <c r="J16" s="32"/>
      <c r="K16" s="32"/>
      <c r="L16" s="7"/>
      <c r="M16" s="7"/>
      <c r="N16" s="7"/>
      <c r="O16" s="7"/>
    </row>
    <row r="17" spans="2:11" s="5" customFormat="1" ht="35.25" customHeight="1" x14ac:dyDescent="0.25">
      <c r="B17" s="11" t="s">
        <v>65</v>
      </c>
      <c r="C17" s="14" t="s">
        <v>66</v>
      </c>
      <c r="D17" s="14" t="s">
        <v>67</v>
      </c>
      <c r="E17" s="14" t="s">
        <v>68</v>
      </c>
      <c r="F17" s="37">
        <v>45000</v>
      </c>
      <c r="G17" s="23">
        <v>11184978.83</v>
      </c>
      <c r="H17" s="23">
        <v>0.5</v>
      </c>
      <c r="J17" s="31"/>
      <c r="K17" s="31"/>
    </row>
    <row r="18" spans="2:11" s="5" customFormat="1" ht="35.25" customHeight="1" x14ac:dyDescent="0.25">
      <c r="B18" s="11" t="s">
        <v>69</v>
      </c>
      <c r="C18" s="14" t="s">
        <v>70</v>
      </c>
      <c r="D18" s="14" t="s">
        <v>71</v>
      </c>
      <c r="E18" s="14" t="s">
        <v>72</v>
      </c>
      <c r="F18" s="37">
        <v>30610</v>
      </c>
      <c r="G18" s="23">
        <v>11768320.6</v>
      </c>
      <c r="H18" s="23">
        <v>0.53</v>
      </c>
      <c r="J18" s="31"/>
      <c r="K18" s="31"/>
    </row>
    <row r="19" spans="2:11" s="5" customFormat="1" ht="35.25" customHeight="1" x14ac:dyDescent="0.25">
      <c r="B19" s="11" t="s">
        <v>73</v>
      </c>
      <c r="C19" s="14" t="s">
        <v>74</v>
      </c>
      <c r="D19" s="14" t="s">
        <v>71</v>
      </c>
      <c r="E19" s="14" t="s">
        <v>72</v>
      </c>
      <c r="F19" s="37">
        <v>35000</v>
      </c>
      <c r="G19" s="23">
        <v>22929550</v>
      </c>
      <c r="H19" s="23">
        <v>1.03</v>
      </c>
      <c r="J19" s="31"/>
      <c r="K19" s="31"/>
    </row>
    <row r="20" spans="2:11" s="5" customFormat="1" ht="35.25" customHeight="1" x14ac:dyDescent="0.25">
      <c r="B20" s="11" t="s">
        <v>75</v>
      </c>
      <c r="C20" s="14" t="s">
        <v>76</v>
      </c>
      <c r="D20" s="14" t="s">
        <v>77</v>
      </c>
      <c r="E20" s="14" t="s">
        <v>78</v>
      </c>
      <c r="F20" s="37">
        <v>40764</v>
      </c>
      <c r="G20" s="23">
        <v>31836276.359999999</v>
      </c>
      <c r="H20" s="23">
        <v>1.43</v>
      </c>
      <c r="J20" s="31"/>
      <c r="K20" s="31"/>
    </row>
    <row r="21" spans="2:11" s="5" customFormat="1" ht="35.25" customHeight="1" x14ac:dyDescent="0.25">
      <c r="B21" s="11" t="s">
        <v>79</v>
      </c>
      <c r="C21" s="14" t="s">
        <v>80</v>
      </c>
      <c r="D21" s="14" t="s">
        <v>77</v>
      </c>
      <c r="E21" s="14" t="s">
        <v>78</v>
      </c>
      <c r="F21" s="37">
        <v>8900</v>
      </c>
      <c r="G21" s="23">
        <v>8335740</v>
      </c>
      <c r="H21" s="23">
        <v>0.37</v>
      </c>
      <c r="J21" s="31"/>
      <c r="K21" s="31"/>
    </row>
    <row r="22" spans="2:11" s="5" customFormat="1" ht="35.25" customHeight="1" x14ac:dyDescent="0.25">
      <c r="B22" s="11" t="s">
        <v>81</v>
      </c>
      <c r="C22" s="14" t="s">
        <v>82</v>
      </c>
      <c r="D22" s="14" t="s">
        <v>83</v>
      </c>
      <c r="E22" s="14" t="s">
        <v>84</v>
      </c>
      <c r="F22" s="37">
        <v>37100</v>
      </c>
      <c r="G22" s="23">
        <v>17305295</v>
      </c>
      <c r="H22" s="23">
        <v>0.78</v>
      </c>
      <c r="J22" s="31"/>
      <c r="K22" s="31"/>
    </row>
    <row r="23" spans="2:11" s="5" customFormat="1" ht="35.25" customHeight="1" x14ac:dyDescent="0.25">
      <c r="B23" s="11" t="s">
        <v>85</v>
      </c>
      <c r="C23" s="14" t="s">
        <v>86</v>
      </c>
      <c r="D23" s="14" t="s">
        <v>83</v>
      </c>
      <c r="E23" s="14" t="s">
        <v>84</v>
      </c>
      <c r="F23" s="37">
        <v>21750</v>
      </c>
      <c r="G23" s="23">
        <v>13434540</v>
      </c>
      <c r="H23" s="23">
        <v>0.6</v>
      </c>
      <c r="J23" s="31"/>
      <c r="K23" s="31"/>
    </row>
    <row r="24" spans="2:11" s="5" customFormat="1" ht="35.25" customHeight="1" x14ac:dyDescent="0.25">
      <c r="B24" s="11" t="s">
        <v>87</v>
      </c>
      <c r="C24" s="14" t="s">
        <v>88</v>
      </c>
      <c r="D24" s="14" t="s">
        <v>67</v>
      </c>
      <c r="E24" s="14" t="s">
        <v>68</v>
      </c>
      <c r="F24" s="37">
        <v>97247</v>
      </c>
      <c r="G24" s="23">
        <v>12212183.810000001</v>
      </c>
      <c r="H24" s="23">
        <v>0.55000000000000004</v>
      </c>
      <c r="J24" s="31"/>
      <c r="K24" s="31"/>
    </row>
    <row r="25" spans="2:11" s="5" customFormat="1" ht="35.25" customHeight="1" x14ac:dyDescent="0.25">
      <c r="B25" s="11" t="s">
        <v>89</v>
      </c>
      <c r="C25" s="14" t="s">
        <v>90</v>
      </c>
      <c r="D25" s="14" t="s">
        <v>91</v>
      </c>
      <c r="E25" s="14" t="s">
        <v>92</v>
      </c>
      <c r="F25" s="37">
        <v>637</v>
      </c>
      <c r="G25" s="23">
        <v>310759.17</v>
      </c>
      <c r="H25" s="23">
        <v>0.01</v>
      </c>
      <c r="J25" s="31"/>
      <c r="K25" s="31"/>
    </row>
    <row r="26" spans="2:11" s="5" customFormat="1" ht="35.25" customHeight="1" x14ac:dyDescent="0.25">
      <c r="B26" s="11" t="s">
        <v>93</v>
      </c>
      <c r="C26" s="14" t="s">
        <v>94</v>
      </c>
      <c r="D26" s="14" t="s">
        <v>71</v>
      </c>
      <c r="E26" s="14" t="s">
        <v>72</v>
      </c>
      <c r="F26" s="37">
        <v>64492</v>
      </c>
      <c r="G26" s="23">
        <v>59902749.280000001</v>
      </c>
      <c r="H26" s="23">
        <v>2.69</v>
      </c>
      <c r="J26" s="31"/>
      <c r="K26" s="31"/>
    </row>
    <row r="27" spans="2:11" s="5" customFormat="1" ht="35.25" customHeight="1" x14ac:dyDescent="0.25">
      <c r="B27" s="11" t="s">
        <v>95</v>
      </c>
      <c r="C27" s="14" t="s">
        <v>96</v>
      </c>
      <c r="D27" s="14" t="s">
        <v>71</v>
      </c>
      <c r="E27" s="14" t="s">
        <v>72</v>
      </c>
      <c r="F27" s="37">
        <v>22790</v>
      </c>
      <c r="G27" s="23">
        <v>15547736.880000001</v>
      </c>
      <c r="H27" s="23">
        <v>0.7</v>
      </c>
      <c r="J27" s="31"/>
      <c r="K27" s="31"/>
    </row>
    <row r="28" spans="2:11" s="5" customFormat="1" ht="35.25" customHeight="1" x14ac:dyDescent="0.25">
      <c r="B28" s="11" t="s">
        <v>97</v>
      </c>
      <c r="C28" s="14" t="s">
        <v>98</v>
      </c>
      <c r="D28" s="14" t="s">
        <v>77</v>
      </c>
      <c r="E28" s="14" t="s">
        <v>78</v>
      </c>
      <c r="F28" s="37">
        <v>50000</v>
      </c>
      <c r="G28" s="23">
        <v>50239000</v>
      </c>
      <c r="H28" s="23">
        <v>2.25</v>
      </c>
      <c r="J28" s="31"/>
      <c r="K28" s="31"/>
    </row>
    <row r="29" spans="2:11" s="5" customFormat="1" ht="35.25" customHeight="1" x14ac:dyDescent="0.25">
      <c r="B29" s="11" t="s">
        <v>5</v>
      </c>
      <c r="C29" s="13"/>
      <c r="D29" s="13"/>
      <c r="E29" s="13"/>
      <c r="F29" s="38"/>
      <c r="G29" s="23">
        <f>SUM($G$17:$G$28)</f>
        <v>255007129.93000001</v>
      </c>
      <c r="H29" s="23">
        <f>(G29/$O$2) *100</f>
        <v>11.440876601254462</v>
      </c>
      <c r="J29" s="31"/>
      <c r="K29" s="31"/>
    </row>
    <row r="30" spans="2:11" s="5" customFormat="1" ht="35.25" customHeight="1" x14ac:dyDescent="0.25">
      <c r="B30" s="12" t="s">
        <v>15</v>
      </c>
      <c r="C30" s="13"/>
      <c r="D30" s="13"/>
      <c r="E30" s="13"/>
      <c r="F30" s="38"/>
      <c r="G30" s="23"/>
      <c r="H30" s="28"/>
      <c r="J30" s="31"/>
      <c r="K30" s="31"/>
    </row>
    <row r="31" spans="2:11" s="5" customFormat="1" ht="35.25" customHeight="1" x14ac:dyDescent="0.25">
      <c r="B31" s="11" t="s">
        <v>5</v>
      </c>
      <c r="C31" s="13"/>
      <c r="D31" s="13"/>
      <c r="E31" s="13"/>
      <c r="F31" s="38"/>
      <c r="G31" s="23"/>
      <c r="H31" s="23">
        <f>(G31/$O$2) *100</f>
        <v>0</v>
      </c>
      <c r="J31" s="31"/>
      <c r="K31" s="31"/>
    </row>
    <row r="32" spans="2:11" s="5" customFormat="1" ht="35.25" customHeight="1" x14ac:dyDescent="0.25">
      <c r="B32" s="10" t="s">
        <v>16</v>
      </c>
      <c r="C32" s="13"/>
      <c r="D32" s="13"/>
      <c r="E32" s="13"/>
      <c r="F32" s="38"/>
      <c r="G32" s="23"/>
      <c r="H32" s="28"/>
      <c r="J32" s="31"/>
      <c r="K32" s="31"/>
    </row>
    <row r="33" spans="2:11" s="5" customFormat="1" ht="35.25" customHeight="1" x14ac:dyDescent="0.25">
      <c r="B33" s="11" t="s">
        <v>99</v>
      </c>
      <c r="C33" s="14" t="s">
        <v>100</v>
      </c>
      <c r="D33" s="14" t="s">
        <v>101</v>
      </c>
      <c r="E33" s="14" t="s">
        <v>102</v>
      </c>
      <c r="F33" s="37">
        <v>19300</v>
      </c>
      <c r="G33" s="23">
        <v>18691907.949999999</v>
      </c>
      <c r="H33" s="23">
        <v>0.84</v>
      </c>
      <c r="J33" s="31"/>
      <c r="K33" s="31"/>
    </row>
    <row r="34" spans="2:11" s="5" customFormat="1" ht="35.25" customHeight="1" x14ac:dyDescent="0.25">
      <c r="B34" s="11" t="s">
        <v>103</v>
      </c>
      <c r="C34" s="14" t="s">
        <v>104</v>
      </c>
      <c r="D34" s="14" t="s">
        <v>105</v>
      </c>
      <c r="E34" s="14" t="s">
        <v>106</v>
      </c>
      <c r="F34" s="37">
        <v>12050</v>
      </c>
      <c r="G34" s="23">
        <v>10788726.5</v>
      </c>
      <c r="H34" s="23">
        <v>0.48</v>
      </c>
      <c r="J34" s="31"/>
      <c r="K34" s="31"/>
    </row>
    <row r="35" spans="2:11" s="5" customFormat="1" ht="35.25" customHeight="1" x14ac:dyDescent="0.25">
      <c r="B35" s="11" t="s">
        <v>107</v>
      </c>
      <c r="C35" s="14" t="s">
        <v>108</v>
      </c>
      <c r="D35" s="14" t="s">
        <v>109</v>
      </c>
      <c r="E35" s="14" t="s">
        <v>110</v>
      </c>
      <c r="F35" s="37">
        <v>22400</v>
      </c>
      <c r="G35" s="23">
        <v>16694048</v>
      </c>
      <c r="H35" s="23">
        <v>0.75</v>
      </c>
      <c r="J35" s="31"/>
      <c r="K35" s="31"/>
    </row>
    <row r="36" spans="2:11" s="5" customFormat="1" ht="35.25" customHeight="1" x14ac:dyDescent="0.25">
      <c r="B36" s="11" t="s">
        <v>111</v>
      </c>
      <c r="C36" s="14" t="s">
        <v>112</v>
      </c>
      <c r="D36" s="14" t="s">
        <v>109</v>
      </c>
      <c r="E36" s="14" t="s">
        <v>110</v>
      </c>
      <c r="F36" s="37">
        <v>14300</v>
      </c>
      <c r="G36" s="23">
        <v>14898884</v>
      </c>
      <c r="H36" s="23">
        <v>0.67</v>
      </c>
      <c r="J36" s="31"/>
      <c r="K36" s="31"/>
    </row>
    <row r="37" spans="2:11" s="5" customFormat="1" ht="35.25" customHeight="1" x14ac:dyDescent="0.25">
      <c r="B37" s="11" t="s">
        <v>113</v>
      </c>
      <c r="C37" s="14" t="s">
        <v>114</v>
      </c>
      <c r="D37" s="14" t="s">
        <v>115</v>
      </c>
      <c r="E37" s="14" t="s">
        <v>116</v>
      </c>
      <c r="F37" s="37">
        <v>27845</v>
      </c>
      <c r="G37" s="23">
        <v>27342119.300000001</v>
      </c>
      <c r="H37" s="23">
        <v>1.23</v>
      </c>
      <c r="J37" s="31"/>
      <c r="K37" s="31"/>
    </row>
    <row r="38" spans="2:11" s="5" customFormat="1" ht="35.25" customHeight="1" x14ac:dyDescent="0.25">
      <c r="B38" s="11" t="s">
        <v>117</v>
      </c>
      <c r="C38" s="14" t="s">
        <v>118</v>
      </c>
      <c r="D38" s="14" t="s">
        <v>119</v>
      </c>
      <c r="E38" s="14" t="s">
        <v>120</v>
      </c>
      <c r="F38" s="37">
        <v>30171</v>
      </c>
      <c r="G38" s="23">
        <v>14795858.4</v>
      </c>
      <c r="H38" s="23">
        <v>0.66</v>
      </c>
      <c r="J38" s="31"/>
      <c r="K38" s="31"/>
    </row>
    <row r="39" spans="2:11" s="5" customFormat="1" ht="35.25" customHeight="1" x14ac:dyDescent="0.25">
      <c r="B39" s="11" t="s">
        <v>121</v>
      </c>
      <c r="C39" s="14" t="s">
        <v>122</v>
      </c>
      <c r="D39" s="14" t="s">
        <v>123</v>
      </c>
      <c r="E39" s="14" t="s">
        <v>124</v>
      </c>
      <c r="F39" s="37">
        <v>19000</v>
      </c>
      <c r="G39" s="23">
        <v>18083820</v>
      </c>
      <c r="H39" s="23">
        <v>0.81</v>
      </c>
      <c r="J39" s="31"/>
      <c r="K39" s="31"/>
    </row>
    <row r="40" spans="2:11" s="5" customFormat="1" ht="35.25" customHeight="1" x14ac:dyDescent="0.25">
      <c r="B40" s="11" t="s">
        <v>125</v>
      </c>
      <c r="C40" s="14" t="s">
        <v>126</v>
      </c>
      <c r="D40" s="14" t="s">
        <v>127</v>
      </c>
      <c r="E40" s="14" t="s">
        <v>128</v>
      </c>
      <c r="F40" s="37">
        <v>3735</v>
      </c>
      <c r="G40" s="23">
        <v>3663549.45</v>
      </c>
      <c r="H40" s="23">
        <v>0.16</v>
      </c>
      <c r="J40" s="31"/>
      <c r="K40" s="31"/>
    </row>
    <row r="41" spans="2:11" s="5" customFormat="1" ht="35.25" customHeight="1" x14ac:dyDescent="0.25">
      <c r="B41" s="11" t="s">
        <v>129</v>
      </c>
      <c r="C41" s="14" t="s">
        <v>130</v>
      </c>
      <c r="D41" s="14" t="s">
        <v>131</v>
      </c>
      <c r="E41" s="14" t="s">
        <v>132</v>
      </c>
      <c r="F41" s="37">
        <v>38735</v>
      </c>
      <c r="G41" s="23">
        <v>37573724.700000003</v>
      </c>
      <c r="H41" s="23">
        <v>1.69</v>
      </c>
      <c r="J41" s="31"/>
      <c r="K41" s="31"/>
    </row>
    <row r="42" spans="2:11" s="5" customFormat="1" ht="35.25" customHeight="1" x14ac:dyDescent="0.25">
      <c r="B42" s="11" t="s">
        <v>133</v>
      </c>
      <c r="C42" s="14" t="s">
        <v>134</v>
      </c>
      <c r="D42" s="14" t="s">
        <v>135</v>
      </c>
      <c r="E42" s="14" t="s">
        <v>136</v>
      </c>
      <c r="F42" s="37">
        <v>73043</v>
      </c>
      <c r="G42" s="23">
        <v>35783765.700000003</v>
      </c>
      <c r="H42" s="23">
        <v>1.61</v>
      </c>
      <c r="J42" s="31"/>
      <c r="K42" s="31"/>
    </row>
    <row r="43" spans="2:11" s="5" customFormat="1" ht="35.25" customHeight="1" x14ac:dyDescent="0.25">
      <c r="B43" s="11" t="s">
        <v>137</v>
      </c>
      <c r="C43" s="14" t="s">
        <v>138</v>
      </c>
      <c r="D43" s="14" t="s">
        <v>109</v>
      </c>
      <c r="E43" s="14" t="s">
        <v>110</v>
      </c>
      <c r="F43" s="37">
        <v>7850</v>
      </c>
      <c r="G43" s="23">
        <v>7572895</v>
      </c>
      <c r="H43" s="23">
        <v>0.34</v>
      </c>
      <c r="J43" s="31"/>
      <c r="K43" s="31"/>
    </row>
    <row r="44" spans="2:11" s="5" customFormat="1" ht="35.25" customHeight="1" x14ac:dyDescent="0.25">
      <c r="B44" s="11" t="s">
        <v>139</v>
      </c>
      <c r="C44" s="14" t="s">
        <v>140</v>
      </c>
      <c r="D44" s="14" t="s">
        <v>119</v>
      </c>
      <c r="E44" s="14" t="s">
        <v>120</v>
      </c>
      <c r="F44" s="37">
        <v>1547</v>
      </c>
      <c r="G44" s="23">
        <v>1472434.6</v>
      </c>
      <c r="H44" s="23">
        <v>7.0000000000000007E-2</v>
      </c>
      <c r="J44" s="31"/>
      <c r="K44" s="31"/>
    </row>
    <row r="45" spans="2:11" s="5" customFormat="1" ht="35.25" customHeight="1" x14ac:dyDescent="0.25">
      <c r="B45" s="11" t="s">
        <v>141</v>
      </c>
      <c r="C45" s="14" t="s">
        <v>142</v>
      </c>
      <c r="D45" s="14" t="s">
        <v>123</v>
      </c>
      <c r="E45" s="14" t="s">
        <v>124</v>
      </c>
      <c r="F45" s="37">
        <v>87000</v>
      </c>
      <c r="G45" s="23">
        <v>80864760</v>
      </c>
      <c r="H45" s="23">
        <v>3.63</v>
      </c>
      <c r="J45" s="31"/>
      <c r="K45" s="31"/>
    </row>
    <row r="46" spans="2:11" s="5" customFormat="1" ht="35.25" customHeight="1" x14ac:dyDescent="0.25">
      <c r="B46" s="11" t="s">
        <v>143</v>
      </c>
      <c r="C46" s="14" t="s">
        <v>144</v>
      </c>
      <c r="D46" s="14" t="s">
        <v>109</v>
      </c>
      <c r="E46" s="14" t="s">
        <v>110</v>
      </c>
      <c r="F46" s="37">
        <v>88400</v>
      </c>
      <c r="G46" s="23">
        <v>91476320</v>
      </c>
      <c r="H46" s="23">
        <v>4.0999999999999996</v>
      </c>
      <c r="J46" s="31"/>
      <c r="K46" s="31"/>
    </row>
    <row r="47" spans="2:11" s="5" customFormat="1" ht="35.25" customHeight="1" x14ac:dyDescent="0.25">
      <c r="B47" s="11" t="s">
        <v>145</v>
      </c>
      <c r="C47" s="14" t="s">
        <v>146</v>
      </c>
      <c r="D47" s="14" t="s">
        <v>147</v>
      </c>
      <c r="E47" s="14" t="s">
        <v>148</v>
      </c>
      <c r="F47" s="37">
        <v>70000</v>
      </c>
      <c r="G47" s="23">
        <v>68267500</v>
      </c>
      <c r="H47" s="23">
        <v>3.06</v>
      </c>
      <c r="J47" s="31"/>
      <c r="K47" s="31"/>
    </row>
    <row r="48" spans="2:11" s="5" customFormat="1" ht="35.25" customHeight="1" x14ac:dyDescent="0.25">
      <c r="B48" s="11" t="s">
        <v>149</v>
      </c>
      <c r="C48" s="14" t="s">
        <v>150</v>
      </c>
      <c r="D48" s="14" t="s">
        <v>151</v>
      </c>
      <c r="E48" s="14" t="s">
        <v>152</v>
      </c>
      <c r="F48" s="37">
        <v>22549</v>
      </c>
      <c r="G48" s="23">
        <v>8359027.0499999998</v>
      </c>
      <c r="H48" s="23">
        <v>0.38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155</v>
      </c>
      <c r="E49" s="14" t="s">
        <v>156</v>
      </c>
      <c r="F49" s="37">
        <v>549</v>
      </c>
      <c r="G49" s="23">
        <v>525360.06000000006</v>
      </c>
      <c r="H49" s="23">
        <v>0.02</v>
      </c>
      <c r="J49" s="31"/>
      <c r="K49" s="31"/>
    </row>
    <row r="50" spans="2:11" s="5" customFormat="1" ht="35.25" customHeight="1" x14ac:dyDescent="0.25">
      <c r="B50" s="11" t="s">
        <v>157</v>
      </c>
      <c r="C50" s="14" t="s">
        <v>158</v>
      </c>
      <c r="D50" s="14" t="s">
        <v>109</v>
      </c>
      <c r="E50" s="14" t="s">
        <v>110</v>
      </c>
      <c r="F50" s="37">
        <v>14850</v>
      </c>
      <c r="G50" s="23">
        <v>13675216.5</v>
      </c>
      <c r="H50" s="23">
        <v>0.61</v>
      </c>
      <c r="J50" s="31"/>
      <c r="K50" s="31"/>
    </row>
    <row r="51" spans="2:11" s="5" customFormat="1" ht="35.25" customHeight="1" x14ac:dyDescent="0.25">
      <c r="B51" s="11" t="s">
        <v>159</v>
      </c>
      <c r="C51" s="14" t="s">
        <v>160</v>
      </c>
      <c r="D51" s="14" t="s">
        <v>161</v>
      </c>
      <c r="E51" s="14" t="s">
        <v>162</v>
      </c>
      <c r="F51" s="37">
        <v>52536</v>
      </c>
      <c r="G51" s="23">
        <v>52525492.799999997</v>
      </c>
      <c r="H51" s="23">
        <v>2.36</v>
      </c>
      <c r="J51" s="31"/>
      <c r="K51" s="31"/>
    </row>
    <row r="52" spans="2:11" s="5" customFormat="1" ht="35.25" customHeight="1" x14ac:dyDescent="0.25">
      <c r="B52" s="11" t="s">
        <v>163</v>
      </c>
      <c r="C52" s="14" t="s">
        <v>164</v>
      </c>
      <c r="D52" s="14" t="s">
        <v>165</v>
      </c>
      <c r="E52" s="14" t="s">
        <v>166</v>
      </c>
      <c r="F52" s="37">
        <v>39800</v>
      </c>
      <c r="G52" s="23">
        <v>38500530</v>
      </c>
      <c r="H52" s="23">
        <v>1.73</v>
      </c>
      <c r="J52" s="31"/>
      <c r="K52" s="31"/>
    </row>
    <row r="53" spans="2:11" s="5" customFormat="1" ht="35.25" customHeight="1" x14ac:dyDescent="0.25">
      <c r="B53" s="11" t="s">
        <v>167</v>
      </c>
      <c r="C53" s="14" t="s">
        <v>168</v>
      </c>
      <c r="D53" s="14" t="s">
        <v>123</v>
      </c>
      <c r="E53" s="14" t="s">
        <v>124</v>
      </c>
      <c r="F53" s="37">
        <v>37150</v>
      </c>
      <c r="G53" s="23">
        <v>33516358.5</v>
      </c>
      <c r="H53" s="23">
        <v>1.5</v>
      </c>
      <c r="J53" s="31"/>
      <c r="K53" s="31"/>
    </row>
    <row r="54" spans="2:11" s="5" customFormat="1" ht="35.25" customHeight="1" x14ac:dyDescent="0.25">
      <c r="B54" s="11" t="s">
        <v>169</v>
      </c>
      <c r="C54" s="14" t="s">
        <v>170</v>
      </c>
      <c r="D54" s="14" t="s">
        <v>151</v>
      </c>
      <c r="E54" s="14" t="s">
        <v>152</v>
      </c>
      <c r="F54" s="37">
        <v>27212</v>
      </c>
      <c r="G54" s="23">
        <v>13457136.75</v>
      </c>
      <c r="H54" s="23">
        <v>0.6</v>
      </c>
      <c r="J54" s="31"/>
      <c r="K54" s="31"/>
    </row>
    <row r="55" spans="2:11" s="5" customFormat="1" ht="35.25" customHeight="1" x14ac:dyDescent="0.25">
      <c r="B55" s="11" t="s">
        <v>171</v>
      </c>
      <c r="C55" s="14" t="s">
        <v>172</v>
      </c>
      <c r="D55" s="14" t="s">
        <v>173</v>
      </c>
      <c r="E55" s="14" t="s">
        <v>174</v>
      </c>
      <c r="F55" s="37">
        <v>195</v>
      </c>
      <c r="G55" s="23">
        <v>183514.5</v>
      </c>
      <c r="H55" s="23">
        <v>0.01</v>
      </c>
      <c r="J55" s="31"/>
      <c r="K55" s="31"/>
    </row>
    <row r="56" spans="2:11" s="5" customFormat="1" ht="35.25" customHeight="1" x14ac:dyDescent="0.25">
      <c r="B56" s="11" t="s">
        <v>175</v>
      </c>
      <c r="C56" s="14" t="s">
        <v>176</v>
      </c>
      <c r="D56" s="14" t="s">
        <v>177</v>
      </c>
      <c r="E56" s="14" t="s">
        <v>178</v>
      </c>
      <c r="F56" s="37">
        <v>18000</v>
      </c>
      <c r="G56" s="23">
        <v>17890740</v>
      </c>
      <c r="H56" s="23">
        <v>0.8</v>
      </c>
      <c r="J56" s="31"/>
      <c r="K56" s="31"/>
    </row>
    <row r="57" spans="2:11" s="5" customFormat="1" ht="35.25" customHeight="1" x14ac:dyDescent="0.25">
      <c r="B57" s="11" t="s">
        <v>179</v>
      </c>
      <c r="C57" s="14" t="s">
        <v>180</v>
      </c>
      <c r="D57" s="14" t="s">
        <v>181</v>
      </c>
      <c r="E57" s="14" t="s">
        <v>182</v>
      </c>
      <c r="F57" s="37">
        <v>30000</v>
      </c>
      <c r="G57" s="23">
        <v>28661700</v>
      </c>
      <c r="H57" s="23">
        <v>1.29</v>
      </c>
      <c r="J57" s="31"/>
      <c r="K57" s="31"/>
    </row>
    <row r="58" spans="2:11" s="5" customFormat="1" ht="35.25" customHeight="1" x14ac:dyDescent="0.25">
      <c r="B58" s="11" t="s">
        <v>183</v>
      </c>
      <c r="C58" s="14" t="s">
        <v>184</v>
      </c>
      <c r="D58" s="14" t="s">
        <v>185</v>
      </c>
      <c r="E58" s="14" t="s">
        <v>186</v>
      </c>
      <c r="F58" s="37">
        <v>500</v>
      </c>
      <c r="G58" s="23">
        <v>453475</v>
      </c>
      <c r="H58" s="23">
        <v>0.02</v>
      </c>
      <c r="J58" s="31"/>
      <c r="K58" s="31"/>
    </row>
    <row r="59" spans="2:11" s="5" customFormat="1" ht="35.25" customHeight="1" x14ac:dyDescent="0.25">
      <c r="B59" s="11" t="s">
        <v>187</v>
      </c>
      <c r="C59" s="14" t="s">
        <v>188</v>
      </c>
      <c r="D59" s="14" t="s">
        <v>189</v>
      </c>
      <c r="E59" s="14" t="s">
        <v>190</v>
      </c>
      <c r="F59" s="37">
        <v>1421</v>
      </c>
      <c r="G59" s="23">
        <v>1301508.1100000001</v>
      </c>
      <c r="H59" s="23">
        <v>0.06</v>
      </c>
      <c r="J59" s="31"/>
      <c r="K59" s="31"/>
    </row>
    <row r="60" spans="2:11" s="5" customFormat="1" ht="35.25" customHeight="1" x14ac:dyDescent="0.25">
      <c r="B60" s="11" t="s">
        <v>191</v>
      </c>
      <c r="C60" s="14" t="s">
        <v>192</v>
      </c>
      <c r="D60" s="14" t="s">
        <v>101</v>
      </c>
      <c r="E60" s="14" t="s">
        <v>102</v>
      </c>
      <c r="F60" s="37">
        <v>39895</v>
      </c>
      <c r="G60" s="23">
        <v>39033268</v>
      </c>
      <c r="H60" s="23">
        <v>1.75</v>
      </c>
      <c r="J60" s="31"/>
      <c r="K60" s="31"/>
    </row>
    <row r="61" spans="2:11" s="5" customFormat="1" ht="35.25" customHeight="1" x14ac:dyDescent="0.25">
      <c r="B61" s="11" t="s">
        <v>193</v>
      </c>
      <c r="C61" s="14" t="s">
        <v>194</v>
      </c>
      <c r="D61" s="14" t="s">
        <v>195</v>
      </c>
      <c r="E61" s="14" t="s">
        <v>196</v>
      </c>
      <c r="F61" s="37">
        <v>50979</v>
      </c>
      <c r="G61" s="23">
        <v>49555156.530000001</v>
      </c>
      <c r="H61" s="23">
        <v>2.2200000000000002</v>
      </c>
      <c r="J61" s="31"/>
      <c r="K61" s="31"/>
    </row>
    <row r="62" spans="2:11" s="5" customFormat="1" ht="35.25" customHeight="1" x14ac:dyDescent="0.25">
      <c r="B62" s="11" t="s">
        <v>197</v>
      </c>
      <c r="C62" s="14" t="s">
        <v>198</v>
      </c>
      <c r="D62" s="14" t="s">
        <v>189</v>
      </c>
      <c r="E62" s="14" t="s">
        <v>190</v>
      </c>
      <c r="F62" s="37">
        <v>1700</v>
      </c>
      <c r="G62" s="23">
        <v>1675452</v>
      </c>
      <c r="H62" s="23">
        <v>0.08</v>
      </c>
      <c r="J62" s="31"/>
      <c r="K62" s="31"/>
    </row>
    <row r="63" spans="2:11" s="5" customFormat="1" ht="35.25" customHeight="1" x14ac:dyDescent="0.25">
      <c r="B63" s="11" t="s">
        <v>199</v>
      </c>
      <c r="C63" s="14" t="s">
        <v>200</v>
      </c>
      <c r="D63" s="14" t="s">
        <v>181</v>
      </c>
      <c r="E63" s="14" t="s">
        <v>182</v>
      </c>
      <c r="F63" s="37">
        <v>8200</v>
      </c>
      <c r="G63" s="23">
        <v>8209922</v>
      </c>
      <c r="H63" s="23">
        <v>0.37</v>
      </c>
      <c r="J63" s="31"/>
      <c r="K63" s="31"/>
    </row>
    <row r="64" spans="2:11" s="5" customFormat="1" ht="35.25" customHeight="1" x14ac:dyDescent="0.25">
      <c r="B64" s="11" t="s">
        <v>201</v>
      </c>
      <c r="C64" s="14" t="s">
        <v>202</v>
      </c>
      <c r="D64" s="14" t="s">
        <v>203</v>
      </c>
      <c r="E64" s="14" t="s">
        <v>204</v>
      </c>
      <c r="F64" s="37">
        <v>10000</v>
      </c>
      <c r="G64" s="23">
        <v>10163700</v>
      </c>
      <c r="H64" s="23">
        <v>0.46</v>
      </c>
      <c r="J64" s="31"/>
      <c r="K64" s="31"/>
    </row>
    <row r="65" spans="1:15" s="5" customFormat="1" ht="35.25" customHeight="1" x14ac:dyDescent="0.25">
      <c r="B65" s="11" t="s">
        <v>205</v>
      </c>
      <c r="C65" s="14" t="s">
        <v>206</v>
      </c>
      <c r="D65" s="14" t="s">
        <v>207</v>
      </c>
      <c r="E65" s="14" t="s">
        <v>208</v>
      </c>
      <c r="F65" s="37">
        <v>10000</v>
      </c>
      <c r="G65" s="23">
        <v>3756400</v>
      </c>
      <c r="H65" s="23">
        <v>0.17</v>
      </c>
      <c r="J65" s="31"/>
      <c r="K65" s="31"/>
    </row>
    <row r="66" spans="1:15" s="5" customFormat="1" ht="35.25" customHeight="1" x14ac:dyDescent="0.25">
      <c r="B66" s="11" t="s">
        <v>209</v>
      </c>
      <c r="C66" s="14" t="s">
        <v>210</v>
      </c>
      <c r="D66" s="14" t="s">
        <v>189</v>
      </c>
      <c r="E66" s="14" t="s">
        <v>190</v>
      </c>
      <c r="F66" s="37">
        <v>6000</v>
      </c>
      <c r="G66" s="23">
        <v>5557440</v>
      </c>
      <c r="H66" s="23">
        <v>0.25</v>
      </c>
      <c r="J66" s="31"/>
      <c r="K66" s="31"/>
    </row>
    <row r="67" spans="1:15" s="5" customFormat="1" ht="35.25" customHeight="1" x14ac:dyDescent="0.25">
      <c r="B67" s="11" t="s">
        <v>211</v>
      </c>
      <c r="C67" s="14" t="s">
        <v>212</v>
      </c>
      <c r="D67" s="14" t="s">
        <v>189</v>
      </c>
      <c r="E67" s="14" t="s">
        <v>190</v>
      </c>
      <c r="F67" s="37">
        <v>2732</v>
      </c>
      <c r="G67" s="23">
        <v>2407329.12</v>
      </c>
      <c r="H67" s="23">
        <v>0.11</v>
      </c>
      <c r="J67" s="31"/>
      <c r="K67" s="31"/>
    </row>
    <row r="68" spans="1:15" s="5" customFormat="1" ht="35.25" customHeight="1" x14ac:dyDescent="0.25">
      <c r="B68" s="11" t="s">
        <v>213</v>
      </c>
      <c r="C68" s="14" t="s">
        <v>214</v>
      </c>
      <c r="D68" s="14" t="s">
        <v>189</v>
      </c>
      <c r="E68" s="14" t="s">
        <v>190</v>
      </c>
      <c r="F68" s="37">
        <v>2556</v>
      </c>
      <c r="G68" s="23">
        <v>2318777.64</v>
      </c>
      <c r="H68" s="23">
        <v>0.1</v>
      </c>
      <c r="J68" s="31"/>
      <c r="K68" s="31"/>
    </row>
    <row r="69" spans="1:15" s="7" customFormat="1" ht="35.25" customHeight="1" x14ac:dyDescent="0.25">
      <c r="A69" s="5"/>
      <c r="B69" s="11" t="s">
        <v>215</v>
      </c>
      <c r="C69" s="14" t="s">
        <v>216</v>
      </c>
      <c r="D69" s="14" t="s">
        <v>217</v>
      </c>
      <c r="E69" s="14" t="s">
        <v>218</v>
      </c>
      <c r="F69" s="37">
        <v>46850</v>
      </c>
      <c r="G69" s="23">
        <v>45298328</v>
      </c>
      <c r="H69" s="23">
        <v>2.0299999999999998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219</v>
      </c>
      <c r="C70" s="14" t="s">
        <v>220</v>
      </c>
      <c r="D70" s="14" t="s">
        <v>101</v>
      </c>
      <c r="E70" s="14" t="s">
        <v>102</v>
      </c>
      <c r="F70" s="37">
        <v>32600</v>
      </c>
      <c r="G70" s="23">
        <v>33087696</v>
      </c>
      <c r="H70" s="23">
        <v>1.48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221</v>
      </c>
      <c r="C71" s="14" t="s">
        <v>222</v>
      </c>
      <c r="D71" s="14" t="s">
        <v>223</v>
      </c>
      <c r="E71" s="14" t="s">
        <v>224</v>
      </c>
      <c r="F71" s="37">
        <v>20000</v>
      </c>
      <c r="G71" s="23">
        <v>17240000</v>
      </c>
      <c r="H71" s="23">
        <v>0.77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225</v>
      </c>
      <c r="C72" s="14" t="s">
        <v>226</v>
      </c>
      <c r="D72" s="14" t="s">
        <v>227</v>
      </c>
      <c r="E72" s="14" t="s">
        <v>228</v>
      </c>
      <c r="F72" s="37">
        <v>10700</v>
      </c>
      <c r="G72" s="23">
        <v>10627347</v>
      </c>
      <c r="H72" s="23">
        <v>0.48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229</v>
      </c>
      <c r="C73" s="14" t="s">
        <v>230</v>
      </c>
      <c r="D73" s="14" t="s">
        <v>227</v>
      </c>
      <c r="E73" s="14" t="s">
        <v>228</v>
      </c>
      <c r="F73" s="37">
        <v>1423</v>
      </c>
      <c r="G73" s="23">
        <v>1436077.37</v>
      </c>
      <c r="H73" s="23">
        <v>0.06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5</v>
      </c>
      <c r="C74" s="13"/>
      <c r="D74" s="13"/>
      <c r="E74" s="13"/>
      <c r="F74" s="38"/>
      <c r="G74" s="23">
        <f>SUM($G$33:$G$73)</f>
        <v>887387266.52999997</v>
      </c>
      <c r="H74" s="23">
        <f>(G74/$O$2) *100</f>
        <v>39.812566090528975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2" t="s">
        <v>27</v>
      </c>
      <c r="C75" s="16"/>
      <c r="D75" s="13"/>
      <c r="E75" s="13"/>
      <c r="F75" s="38"/>
      <c r="G75" s="23"/>
      <c r="H75" s="28"/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5</v>
      </c>
      <c r="C76" s="13"/>
      <c r="D76" s="13"/>
      <c r="E76" s="13"/>
      <c r="F76" s="38"/>
      <c r="G76" s="23"/>
      <c r="H76" s="23">
        <f>(G76/$O$2) *100</f>
        <v>0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0" t="s">
        <v>9</v>
      </c>
      <c r="C77" s="13"/>
      <c r="D77" s="13"/>
      <c r="E77" s="13"/>
      <c r="F77" s="38"/>
      <c r="G77" s="23"/>
      <c r="H77" s="28"/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5</v>
      </c>
      <c r="C78" s="13"/>
      <c r="D78" s="13"/>
      <c r="E78" s="13"/>
      <c r="F78" s="38"/>
      <c r="G78" s="23"/>
      <c r="H78" s="23">
        <f>(G78/$O$2) *100</f>
        <v>0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0" t="s">
        <v>10</v>
      </c>
      <c r="C79" s="13"/>
      <c r="D79" s="13"/>
      <c r="E79" s="13"/>
      <c r="F79" s="38"/>
      <c r="G79" s="23"/>
      <c r="H79" s="23"/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5</v>
      </c>
      <c r="C80" s="13"/>
      <c r="D80" s="13"/>
      <c r="E80" s="13"/>
      <c r="F80" s="38"/>
      <c r="G80" s="23"/>
      <c r="H80" s="23">
        <f>(G80/$O$2) *100</f>
        <v>0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0" t="s">
        <v>28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0" t="s">
        <v>32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2" t="s">
        <v>29</v>
      </c>
      <c r="C85" s="13"/>
      <c r="D85" s="13"/>
      <c r="E85" s="13"/>
      <c r="F85" s="38"/>
      <c r="G85" s="23"/>
      <c r="H85" s="29"/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1" t="s">
        <v>231</v>
      </c>
      <c r="C86" s="14"/>
      <c r="D86" s="14" t="s">
        <v>232</v>
      </c>
      <c r="E86" s="14" t="s">
        <v>233</v>
      </c>
      <c r="F86" s="37"/>
      <c r="G86" s="23">
        <v>22326111.620000001</v>
      </c>
      <c r="H86" s="23">
        <v>1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234</v>
      </c>
      <c r="C87" s="14"/>
      <c r="D87" s="14" t="s">
        <v>235</v>
      </c>
      <c r="E87" s="14" t="s">
        <v>224</v>
      </c>
      <c r="F87" s="37"/>
      <c r="G87" s="23">
        <v>331820824.55000001</v>
      </c>
      <c r="H87" s="23">
        <v>14.89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1" t="s">
        <v>236</v>
      </c>
      <c r="C88" s="14"/>
      <c r="D88" s="14" t="s">
        <v>223</v>
      </c>
      <c r="E88" s="14" t="s">
        <v>224</v>
      </c>
      <c r="F88" s="37"/>
      <c r="G88" s="23">
        <v>110529.79</v>
      </c>
      <c r="H88" s="23">
        <v>0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5</v>
      </c>
      <c r="C89" s="13"/>
      <c r="D89" s="13"/>
      <c r="E89" s="13"/>
      <c r="F89" s="38"/>
      <c r="G89" s="23">
        <f>SUM($G$86:$G$88)</f>
        <v>354257465.96000004</v>
      </c>
      <c r="H89" s="23">
        <f>(G89/$O$2) *100</f>
        <v>15.893735811363491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2" t="s">
        <v>30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0" t="s">
        <v>11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0" t="s">
        <v>25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237</v>
      </c>
      <c r="C95" s="14"/>
      <c r="D95" s="14" t="s">
        <v>238</v>
      </c>
      <c r="E95" s="14" t="s">
        <v>239</v>
      </c>
      <c r="F95" s="37"/>
      <c r="G95" s="23">
        <v>5982.29</v>
      </c>
      <c r="H95" s="23"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5</v>
      </c>
      <c r="C96" s="13"/>
      <c r="D96" s="13"/>
      <c r="E96" s="13"/>
      <c r="F96" s="38"/>
      <c r="G96" s="23">
        <f>SUM($G$95)</f>
        <v>5982.29</v>
      </c>
      <c r="H96" s="23">
        <f>(G96/$O$2) *100</f>
        <v>2.6839501194223946E-4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0" t="s">
        <v>17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0" t="s">
        <v>18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1" t="s">
        <v>5</v>
      </c>
      <c r="C100" s="13"/>
      <c r="D100" s="13"/>
      <c r="E100" s="13"/>
      <c r="F100" s="38"/>
      <c r="G100" s="23"/>
      <c r="H100" s="23">
        <f>(G100/$O$2) *100</f>
        <v>0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0" t="s">
        <v>26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1" t="s">
        <v>5</v>
      </c>
      <c r="C102" s="13"/>
      <c r="D102" s="13"/>
      <c r="E102" s="13"/>
      <c r="F102" s="38"/>
      <c r="G102" s="23"/>
      <c r="H102" s="23">
        <f>(G102/$O$2) *100</f>
        <v>0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0" t="s">
        <v>22</v>
      </c>
      <c r="C103" s="13"/>
      <c r="D103" s="13"/>
      <c r="E103" s="13"/>
      <c r="F103" s="38"/>
      <c r="G103" s="23"/>
      <c r="H103" s="28"/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1" t="s">
        <v>5</v>
      </c>
      <c r="C104" s="13"/>
      <c r="D104" s="13"/>
      <c r="E104" s="13"/>
      <c r="F104" s="38"/>
      <c r="G104" s="23"/>
      <c r="H104" s="23">
        <f>(G104/$O$2) *100</f>
        <v>0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0" t="s">
        <v>19</v>
      </c>
      <c r="C105" s="13"/>
      <c r="D105" s="13"/>
      <c r="E105" s="13"/>
      <c r="F105" s="38"/>
      <c r="G105" s="23"/>
      <c r="H105" s="28"/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1" t="s">
        <v>5</v>
      </c>
      <c r="C106" s="13"/>
      <c r="D106" s="13"/>
      <c r="E106" s="13"/>
      <c r="F106" s="38"/>
      <c r="G106" s="23"/>
      <c r="H106" s="23">
        <f>(G106/$O$2) *100</f>
        <v>0</v>
      </c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5"/>
      <c r="B107" s="10" t="s">
        <v>31</v>
      </c>
      <c r="C107" s="13"/>
      <c r="D107" s="13"/>
      <c r="E107" s="13"/>
      <c r="F107" s="38"/>
      <c r="G107" s="23"/>
      <c r="H107" s="28"/>
      <c r="I107" s="5"/>
      <c r="J107" s="31"/>
      <c r="K107" s="31"/>
      <c r="L107" s="5"/>
      <c r="M107" s="5"/>
      <c r="N107" s="5"/>
      <c r="O107" s="5"/>
    </row>
    <row r="108" spans="1:15" ht="35.25" customHeight="1" x14ac:dyDescent="0.25">
      <c r="A108" s="5"/>
      <c r="B108" s="11" t="s">
        <v>5</v>
      </c>
      <c r="C108" s="13"/>
      <c r="D108" s="13"/>
      <c r="E108" s="13"/>
      <c r="F108" s="38"/>
      <c r="G108" s="23"/>
      <c r="H108" s="23">
        <f>(G108/$O$2) *100</f>
        <v>0</v>
      </c>
      <c r="I108" s="5"/>
      <c r="J108" s="31"/>
      <c r="K108" s="31"/>
      <c r="L108" s="5"/>
      <c r="M108" s="5"/>
      <c r="N108" s="5"/>
      <c r="O108" s="5"/>
    </row>
    <row r="109" spans="1:15" ht="35.25" customHeight="1" x14ac:dyDescent="0.25">
      <c r="A109" s="5"/>
      <c r="B109" s="10" t="s">
        <v>20</v>
      </c>
      <c r="C109" s="13"/>
      <c r="D109" s="13"/>
      <c r="E109" s="13"/>
      <c r="F109" s="38"/>
      <c r="G109" s="23"/>
      <c r="H109" s="28"/>
      <c r="I109" s="5"/>
      <c r="J109" s="31"/>
      <c r="K109" s="31"/>
      <c r="L109" s="5"/>
      <c r="M109" s="5"/>
      <c r="N109" s="5"/>
      <c r="O109" s="5"/>
    </row>
    <row r="110" spans="1:15" ht="35.25" customHeight="1" x14ac:dyDescent="0.25">
      <c r="A110" s="5"/>
      <c r="B110" s="11" t="s">
        <v>240</v>
      </c>
      <c r="C110" s="14"/>
      <c r="D110" s="14" t="s">
        <v>232</v>
      </c>
      <c r="E110" s="14" t="s">
        <v>233</v>
      </c>
      <c r="F110" s="37"/>
      <c r="G110" s="23">
        <v>7360.57</v>
      </c>
      <c r="H110" s="23">
        <v>0</v>
      </c>
      <c r="I110" s="5"/>
      <c r="J110" s="31"/>
      <c r="K110" s="31"/>
      <c r="L110" s="5"/>
      <c r="M110" s="5"/>
      <c r="N110" s="5"/>
      <c r="O110" s="5"/>
    </row>
    <row r="111" spans="1:15" ht="35.25" customHeight="1" x14ac:dyDescent="0.25">
      <c r="A111" s="5"/>
      <c r="B111" s="11" t="s">
        <v>241</v>
      </c>
      <c r="C111" s="14"/>
      <c r="D111" s="14" t="s">
        <v>223</v>
      </c>
      <c r="E111" s="14" t="s">
        <v>224</v>
      </c>
      <c r="F111" s="37"/>
      <c r="G111" s="23">
        <v>387134.79</v>
      </c>
      <c r="H111" s="23">
        <v>0.02</v>
      </c>
      <c r="I111" s="5"/>
      <c r="J111" s="31"/>
      <c r="K111" s="31"/>
      <c r="L111" s="5"/>
      <c r="M111" s="5"/>
      <c r="N111" s="5"/>
      <c r="O111" s="5"/>
    </row>
    <row r="112" spans="1:15" ht="35.25" customHeight="1" x14ac:dyDescent="0.25">
      <c r="A112" s="5"/>
      <c r="B112" s="11" t="s">
        <v>5</v>
      </c>
      <c r="C112" s="13"/>
      <c r="D112" s="13"/>
      <c r="E112" s="13"/>
      <c r="F112" s="38"/>
      <c r="G112" s="23">
        <f>SUM($G$110:$G$111)</f>
        <v>394495.36</v>
      </c>
      <c r="H112" s="23">
        <f>(G112/$O$2) *100</f>
        <v>1.7699006042561968E-2</v>
      </c>
      <c r="I112" s="5"/>
      <c r="J112" s="31"/>
      <c r="K112" s="31"/>
      <c r="L112" s="5"/>
      <c r="M112" s="5"/>
      <c r="N112" s="5"/>
      <c r="O112" s="5"/>
    </row>
    <row r="113" spans="1:15" ht="35.25" customHeight="1" x14ac:dyDescent="0.25">
      <c r="A113" s="5"/>
      <c r="B113" s="10" t="s">
        <v>34</v>
      </c>
      <c r="C113" s="13"/>
      <c r="D113" s="13"/>
      <c r="E113" s="13"/>
      <c r="F113" s="38"/>
      <c r="G113" s="23"/>
      <c r="H113" s="28"/>
      <c r="I113" s="5"/>
      <c r="J113" s="31"/>
      <c r="K113" s="31"/>
      <c r="L113" s="5"/>
      <c r="M113" s="5"/>
      <c r="N113" s="5"/>
      <c r="O113" s="5"/>
    </row>
    <row r="114" spans="1:15" ht="35.25" customHeight="1" x14ac:dyDescent="0.25">
      <c r="A114" s="5"/>
      <c r="B114" s="11" t="s">
        <v>5</v>
      </c>
      <c r="C114" s="13"/>
      <c r="D114" s="13"/>
      <c r="E114" s="13"/>
      <c r="F114" s="38"/>
      <c r="G114" s="23"/>
      <c r="H114" s="23">
        <f>(G114/$O$2) *100</f>
        <v>0</v>
      </c>
      <c r="I114" s="5"/>
      <c r="J114" s="31"/>
      <c r="K114" s="31"/>
      <c r="L114" s="5"/>
      <c r="M114" s="5"/>
      <c r="N114" s="5"/>
      <c r="O114" s="5"/>
    </row>
    <row r="115" spans="1:15" ht="35.25" customHeight="1" x14ac:dyDescent="0.25">
      <c r="A115" s="7"/>
      <c r="B115" s="10" t="s">
        <v>23</v>
      </c>
      <c r="C115" s="15"/>
      <c r="D115" s="15"/>
      <c r="E115" s="15"/>
      <c r="F115" s="39"/>
      <c r="G115" s="24">
        <f>G114+G112+G108+G106+G104+G102+G100+G98+G96+G93+G91+G89+G84+G82+G80+G78+G76+G74+G31+G29+G15</f>
        <v>2228912510.9700003</v>
      </c>
      <c r="H115" s="24">
        <v>100</v>
      </c>
      <c r="I115" s="7"/>
      <c r="J115" s="33">
        <v>2228912510.9699998</v>
      </c>
      <c r="K115" s="17">
        <f>ROUND(G115,2)-ROUND(J115,2)</f>
        <v>0</v>
      </c>
      <c r="L115" s="7"/>
      <c r="M115" s="7"/>
      <c r="N115" s="7"/>
      <c r="O115" s="7"/>
    </row>
    <row r="116" spans="1:15" ht="35.25" customHeight="1" x14ac:dyDescent="0.25"/>
    <row r="117" spans="1:15" ht="35.25" customHeight="1" x14ac:dyDescent="0.25"/>
    <row r="118" spans="1:15" ht="35.25" customHeight="1" x14ac:dyDescent="0.25"/>
    <row r="119" spans="1:15" ht="35.25" customHeight="1" x14ac:dyDescent="0.25"/>
    <row r="120" spans="1:15" ht="35.25" customHeight="1" x14ac:dyDescent="0.25"/>
    <row r="121" spans="1:15" ht="35.25" customHeight="1" x14ac:dyDescent="0.25"/>
    <row r="122" spans="1:15" ht="35.25" customHeight="1" x14ac:dyDescent="0.25"/>
    <row r="123" spans="1:15" ht="35.25" customHeight="1" x14ac:dyDescent="0.25"/>
    <row r="124" spans="1:15" ht="35.25" customHeight="1" x14ac:dyDescent="0.25"/>
    <row r="125" spans="1:15" ht="35.25" customHeight="1" x14ac:dyDescent="0.25"/>
    <row r="126" spans="1:15" ht="35.25" customHeight="1" x14ac:dyDescent="0.25"/>
    <row r="127" spans="1:15" ht="35.25" customHeight="1" x14ac:dyDescent="0.25"/>
    <row r="128" spans="1:15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Симакин Никита Михайлович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2024-03-06T14:36:57Z</dcterms:modified>
</cp:coreProperties>
</file>