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025-05-12_портфели\"/>
    </mc:Choice>
  </mc:AlternateContent>
  <xr:revisionPtr revIDLastSave="0" documentId="8_{A0BF7BBB-22E1-4E50-B033-19394FCB46A8}" xr6:coauthVersionLast="47" xr6:coauthVersionMax="47" xr10:uidLastSave="{00000000-0000-0000-0000-000000000000}"/>
  <bookViews>
    <workbookView xWindow="12" yWindow="12" windowWidth="23016" windowHeight="1233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портфеля'!$A$7:$O$13</definedName>
    <definedName name="Report07">'Состав портфеля'!$A$15:$O$24</definedName>
    <definedName name="Report08">'Состав портфеля'!$A$26:$O$26</definedName>
    <definedName name="Report09">'Состав портфеля'!$A$28:$O$63</definedName>
    <definedName name="Report10">'Состав портфеля'!$A$65:$O$65</definedName>
    <definedName name="Report11">'Состав портфеля'!$A$67:$O$67</definedName>
    <definedName name="Report12">'Состав портфеля'!$A$69:$O$69</definedName>
    <definedName name="Report13">'Состав портфеля'!$A$71:$O$71</definedName>
    <definedName name="Report14">'Состав портфеля'!$A$73:$O$73</definedName>
    <definedName name="Report15">'Состав портфеля'!$A$75:$O$78</definedName>
    <definedName name="Report16">'Состав портфеля'!$A$80:$O$80</definedName>
    <definedName name="Report17">'Состав портфеля'!$A$82:$O$82</definedName>
    <definedName name="Report18">'Состав портфеля'!$A$84:$O$85</definedName>
    <definedName name="Report19">'Состав портфеля'!$A$87:$O$87</definedName>
    <definedName name="Report20">'Состав портфеля'!$A$89:$O$89</definedName>
    <definedName name="Report21">'Состав портфеля'!$A$91:$O$91</definedName>
    <definedName name="Report22">'Состав портфеля'!$A$93:$O$93</definedName>
    <definedName name="Report23">'Состав портфеля'!$A$95:$O$95</definedName>
    <definedName name="Report24">'Состав портфеля'!$A$97:$O$98</definedName>
    <definedName name="Report25">'Состав портфеля'!$A$100:$O$100</definedName>
    <definedName name="Report26">'Состав портфеля'!$A$102:$O$106</definedName>
    <definedName name="Report27">'Состав портфеля'!$A$107:$K$107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6" i="12" l="1"/>
  <c r="G107" i="12" s="1"/>
  <c r="K107" i="12" s="1"/>
  <c r="G98" i="12"/>
  <c r="G85" i="12"/>
  <c r="G78" i="12"/>
  <c r="G63" i="12"/>
  <c r="G24" i="12"/>
  <c r="G13" i="12"/>
  <c r="B5" i="9"/>
  <c r="B3" i="12" l="1"/>
  <c r="O1" i="12" l="1"/>
  <c r="O2" i="12" l="1"/>
  <c r="H106" i="12" s="1"/>
  <c r="H98" i="12" l="1"/>
  <c r="H100" i="12"/>
  <c r="H93" i="12"/>
  <c r="H95" i="12"/>
  <c r="H89" i="12"/>
  <c r="H91" i="12"/>
  <c r="H85" i="12"/>
  <c r="H87" i="12"/>
  <c r="H80" i="12"/>
  <c r="H82" i="12"/>
  <c r="H73" i="12"/>
  <c r="H78" i="12"/>
  <c r="H69" i="12"/>
  <c r="H71" i="12"/>
  <c r="H65" i="12"/>
  <c r="H67" i="12"/>
  <c r="H26" i="12"/>
  <c r="H63" i="12"/>
  <c r="H13" i="12"/>
  <c r="H24" i="12"/>
  <c r="B2" i="12"/>
</calcChain>
</file>

<file path=xl/sharedStrings.xml><?xml version="1.0" encoding="utf-8"?>
<sst xmlns="http://schemas.openxmlformats.org/spreadsheetml/2006/main" count="294" uniqueCount="213">
  <si>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</si>
  <si>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</si>
  <si>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</si>
  <si>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</si>
  <si>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</si>
  <si>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</si>
  <si>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</si>
  <si>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</si>
  <si>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</si>
  <si>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</si>
  <si>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</si>
  <si>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</si>
  <si>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</si>
  <si>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</si>
  <si>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</si>
  <si>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</si>
  <si>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</si>
  <si>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</si>
  <si>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</si>
  <si>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</si>
  <si>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</si>
  <si>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</si>
  <si>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</si>
  <si>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</si>
  <si>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</si>
  <si>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</si>
  <si>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</si>
  <si>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</si>
  <si>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</si>
  <si>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</si>
  <si>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</si>
  <si>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</si>
  <si>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</si>
  <si>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</si>
  <si>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</si>
  <si>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SPECDEP\sd1904</t>
  </si>
  <si>
    <t>Васильева Анастасия Максимовна</t>
  </si>
  <si>
    <t>\\scbis\gl\customreports\Инвестиционный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</si>
  <si>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</si>
  <si>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</si>
  <si>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</si>
  <si>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</si>
  <si>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</si>
  <si>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30.05.2025</t>
  </si>
  <si>
    <t>Report28</t>
  </si>
  <si>
    <t>Акционерное общество "Негосударственный пенсионный фонд "Авиаполис"</t>
  </si>
  <si>
    <t>Report29</t>
  </si>
  <si>
    <t>26237RMFS</t>
  </si>
  <si>
    <t>RU000A1038Z7</t>
  </si>
  <si>
    <t>Министерство финансов Российской Федерации</t>
  </si>
  <si>
    <t>1037739085636</t>
  </si>
  <si>
    <t>26243RMFS</t>
  </si>
  <si>
    <t>RU000A106E90</t>
  </si>
  <si>
    <t>26246RMFS</t>
  </si>
  <si>
    <t>RU000A108EE1</t>
  </si>
  <si>
    <t>26247RMFS</t>
  </si>
  <si>
    <t>RU000A108EF8</t>
  </si>
  <si>
    <t>26248RMFS</t>
  </si>
  <si>
    <t>RU000A108EH4</t>
  </si>
  <si>
    <t>29025RMFS</t>
  </si>
  <si>
    <t>RU000A106Z61</t>
  </si>
  <si>
    <t>RU34014MOO0</t>
  </si>
  <si>
    <t>RU000A101WL3</t>
  </si>
  <si>
    <t>Министерство экономики и финансов Московской области</t>
  </si>
  <si>
    <t>1025002870837</t>
  </si>
  <si>
    <t>RU34024ANO0</t>
  </si>
  <si>
    <t>RU000A1099S4</t>
  </si>
  <si>
    <t>Министерство финансов и налоговой политики Новосибирской области</t>
  </si>
  <si>
    <t>1105476023223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</si>
  <si>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</si>
  <si>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</si>
  <si>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</si>
  <si>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</si>
  <si>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</si>
  <si>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</si>
  <si>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</si>
  <si>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</si>
  <si>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RU35015RSY0</t>
  </si>
  <si>
    <t>RU000A1033B9</t>
  </si>
  <si>
    <t>Министерство финансов Республики Саха (Якутия)</t>
  </si>
  <si>
    <t>1031402066079</t>
  </si>
  <si>
    <t>RU35016MOO0</t>
  </si>
  <si>
    <t>RU000A102G35</t>
  </si>
  <si>
    <t>RU35016RSY0</t>
  </si>
  <si>
    <t>RU000A109L72</t>
  </si>
  <si>
    <t>RU35023ANO0</t>
  </si>
  <si>
    <t>RU000A107B19</t>
  </si>
  <si>
    <t>4B02-01-00010-A-001P</t>
  </si>
  <si>
    <t>RU000A103943</t>
  </si>
  <si>
    <t>Публичное акционерное общество "Аэрофлот-российские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</si>
  <si>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</si>
  <si>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</si>
  <si>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</si>
  <si>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</si>
  <si>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</si>
  <si>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</si>
  <si>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</si>
  <si>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</si>
  <si>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</si>
  <si>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4B02-01-01669-A-002P</t>
  </si>
  <si>
    <t>RU000A10B024</t>
  </si>
  <si>
    <t>Публичное акционерное общество "Акционерная финансовая корпорация "Система"</t>
  </si>
  <si>
    <t>1027700003891</t>
  </si>
  <si>
    <t>4B02-01-16643-A-002P</t>
  </si>
  <si>
    <t>RU000A104V75</t>
  </si>
  <si>
    <t>акционерное общество "Почта России"</t>
  </si>
  <si>
    <t>1197746000000</t>
  </si>
  <si>
    <t>4B02-01-36241-R-003P</t>
  </si>
  <si>
    <t>RU000A109JH1</t>
  </si>
  <si>
    <t>Общество с ограниченной ответственностью "ИКС 5 ФИНАНС"</t>
  </si>
  <si>
    <t>1067761792053</t>
  </si>
  <si>
    <t>4B02-01-65045-D-001P</t>
  </si>
  <si>
    <t>RU000A0JXN05</t>
  </si>
  <si>
    <t>открытое акционерное общество "Российские железные дороги"</t>
  </si>
  <si>
    <t>1037739877295</t>
  </si>
  <si>
    <t>4B02-02-00011-T-003P</t>
  </si>
  <si>
    <t>RU000A104XR2</t>
  </si>
  <si>
    <t>4B02-02-12414-F-001P</t>
  </si>
  <si>
    <t>RU000A103133</t>
  </si>
  <si>
    <t>Акционерное общество Холдинговая компания "Новотранс"</t>
  </si>
  <si>
    <t>1064205128745</t>
  </si>
  <si>
    <t>4B02-02-16643-A-002P</t>
  </si>
  <si>
    <t>RU000A104W17</t>
  </si>
  <si>
    <t>4B02-03-16643-A-002P</t>
  </si>
  <si>
    <t>RU000A104W33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</si>
  <si>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</si>
  <si>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</si>
  <si>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</si>
  <si>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</si>
  <si>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</si>
  <si>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</si>
  <si>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</si>
  <si>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</si>
  <si>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</si>
  <si>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</si>
  <si>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</si>
  <si>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</si>
  <si>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</si>
  <si>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</si>
  <si>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</si>
  <si>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</si>
  <si>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</si>
  <si>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</si>
  <si>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</si>
  <si>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</si>
  <si>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</si>
  <si>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</si>
  <si>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</si>
  <si>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</si>
  <si>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</si>
  <si>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</si>
  <si>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</si>
  <si>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</si>
  <si>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</si>
  <si>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</si>
  <si>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</si>
  <si>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</si>
  <si>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4B02-08-00124-A-002P</t>
  </si>
  <si>
    <t>RU000A104VS4</t>
  </si>
  <si>
    <t>ПУБЛИЧНОЕ АКЦИОНЕРНОЕ ОБЩЕСТВО "РОСТЕЛЕКОМ"</t>
  </si>
  <si>
    <t>1027700198767</t>
  </si>
  <si>
    <t>4B02-08-36241-R-003P</t>
  </si>
  <si>
    <t>RU000A10AP21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</si>
  <si>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</si>
  <si>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</si>
  <si>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</si>
  <si>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</si>
  <si>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</si>
  <si>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</si>
  <si>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4B02-11-55010-D-001P</t>
  </si>
  <si>
    <t>RU000A107MM9</t>
  </si>
  <si>
    <t>Публичное акционерное общество "КАМАЗ"</t>
  </si>
  <si>
    <t>1021602013971</t>
  </si>
  <si>
    <t>4B02-15-00124-A-001P</t>
  </si>
  <si>
    <t>RU000A10B214</t>
  </si>
  <si>
    <t>4B02-15-00146-A-003P</t>
  </si>
  <si>
    <t>RU000A10BK17</t>
  </si>
  <si>
    <t>Публичное акционерное общество "Газпром нефть"</t>
  </si>
  <si>
    <t>1025501701686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</si>
  <si>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</si>
  <si>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</si>
  <si>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</si>
  <si>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</si>
  <si>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4B02-15-65018-D-001P</t>
  </si>
  <si>
    <t>RU000A10ASB8</t>
  </si>
  <si>
    <t>4B02-20-01669-A-001P</t>
  </si>
  <si>
    <t>RU000A103372</t>
  </si>
  <si>
    <t>4B02-29-01669-A-001P</t>
  </si>
  <si>
    <t>RU000A108GL1</t>
  </si>
  <si>
    <t>4B02-38-65045-D-001P</t>
  </si>
  <si>
    <t>RU000A10AZ60</t>
  </si>
  <si>
    <t>4B02-40-65045-D-001P</t>
  </si>
  <si>
    <t>RU000A10B115</t>
  </si>
  <si>
    <t>4B02-42-65045-D-001P</t>
  </si>
  <si>
    <t>RU000A10BGF2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</si>
  <si>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</si>
  <si>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</si>
  <si>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</si>
  <si>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</si>
  <si>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</si>
  <si>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</si>
  <si>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</si>
  <si>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"Сбербанк России"</t>
  </si>
  <si>
    <t>Банк ВТБ (ПАО), 12XS3J, 19.07.2023</t>
  </si>
  <si>
    <t>Банк ВТБ (публичное акционерное общество)</t>
  </si>
  <si>
    <t>1027739609391</t>
  </si>
  <si>
    <t>Дебиторская задолженность по возмещению расходов/оплате вознаграждения управляющей компании</t>
  </si>
  <si>
    <t>Банк "Клиентский" (акционерное общество)</t>
  </si>
  <si>
    <t>1027739042891</t>
  </si>
  <si>
    <t>Коммерческий Банк "Финансовый стандарт" (Общество с ограниченной ответственностью)</t>
  </si>
  <si>
    <t>1027739326306</t>
  </si>
  <si>
    <t>Расчеты с прочими дебиторами.Банк "Клиентский" (АО)</t>
  </si>
  <si>
    <t>Расчеты с прочими дебиторами.КБ "Финансовый стандарт" (ООО)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</si>
</sst>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45807</v>
      </c>
      <c r="G6" s="3">
        <v>45807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706852572.89999998</v>
      </c>
      <c r="C7">
        <v>254798009.34</v>
      </c>
      <c r="D7">
        <v>934330464.78999996</v>
      </c>
      <c r="H7">
        <v>149515718.75999999</v>
      </c>
      <c r="I7">
        <v>0</v>
      </c>
      <c r="M7">
        <v>76676.289999999994</v>
      </c>
      <c r="N7">
        <v>458</v>
      </c>
    </row>
    <row r="8" spans="1:14" x14ac:dyDescent="0.25">
      <c r="A8" t="s">
        <v>41</v>
      </c>
      <c r="B8">
        <v>2045573442.0799999</v>
      </c>
    </row>
    <row r="9" spans="1:14" x14ac:dyDescent="0.25">
      <c r="A9" t="s">
        <v>42</v>
      </c>
      <c r="B9" s="2" t="s">
        <v>43</v>
      </c>
      <c r="C9">
        <v>2045573442.0799999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2045573442.0799999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45807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30.05.2025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2045573442.0799999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15000</v>
      </c>
      <c r="G7" s="23">
        <v>11680800</v>
      </c>
      <c r="H7" s="23">
        <v>0.56999999999999995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4240</v>
      </c>
      <c r="G8" s="23">
        <v>3153203.2000000002</v>
      </c>
      <c r="H8" s="23">
        <v>0.15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467200</v>
      </c>
      <c r="G9" s="23">
        <v>395540864</v>
      </c>
      <c r="H9" s="23">
        <v>19.34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36450</v>
      </c>
      <c r="G10" s="23">
        <v>30150346.5</v>
      </c>
      <c r="H10" s="23">
        <v>1.47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50800</v>
      </c>
      <c r="G11" s="23">
        <v>44874180</v>
      </c>
      <c r="H11" s="23">
        <v>2.19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234630</v>
      </c>
      <c r="G12" s="23">
        <v>221453179.19999999</v>
      </c>
      <c r="H12" s="23">
        <v>10.83</v>
      </c>
      <c r="J12" s="31"/>
      <c r="K12" s="31"/>
    </row>
    <row r="13" spans="1:15" s="5" customFormat="1" ht="35.25" customHeight="1" x14ac:dyDescent="0.25">
      <c r="B13" s="11" t="s">
        <v>5</v>
      </c>
      <c r="C13" s="13"/>
      <c r="D13" s="13"/>
      <c r="E13" s="13"/>
      <c r="F13" s="38"/>
      <c r="G13" s="23">
        <f>SUM($G$7:$G$12)</f>
        <v>706852572.89999998</v>
      </c>
      <c r="H13" s="23">
        <f>(G13/$O$2) *100</f>
        <v>34.555228297315551</v>
      </c>
      <c r="J13" s="31"/>
      <c r="K13" s="31"/>
    </row>
    <row r="14" spans="1:15" s="5" customFormat="1" ht="35.25" customHeight="1" x14ac:dyDescent="0.25">
      <c r="A14" s="7"/>
      <c r="B14" s="10" t="s">
        <v>8</v>
      </c>
      <c r="C14" s="15"/>
      <c r="D14" s="15"/>
      <c r="E14" s="15"/>
      <c r="F14" s="39"/>
      <c r="G14" s="24"/>
      <c r="H14" s="27"/>
      <c r="I14" s="7"/>
      <c r="J14" s="32"/>
      <c r="K14" s="32"/>
      <c r="L14" s="7"/>
      <c r="M14" s="7"/>
      <c r="N14" s="7"/>
      <c r="O14" s="7"/>
    </row>
    <row r="15" spans="1:15" s="5" customFormat="1" ht="35.25" customHeight="1" x14ac:dyDescent="0.25">
      <c r="B15" s="11" t="s">
        <v>61</v>
      </c>
      <c r="C15" s="14" t="s">
        <v>62</v>
      </c>
      <c r="D15" s="14" t="s">
        <v>63</v>
      </c>
      <c r="E15" s="14" t="s">
        <v>64</v>
      </c>
      <c r="F15" s="37">
        <v>34671</v>
      </c>
      <c r="G15" s="23">
        <v>13789350.119999999</v>
      </c>
      <c r="H15" s="23">
        <v>0.67</v>
      </c>
      <c r="J15" s="31"/>
      <c r="K15" s="31"/>
    </row>
    <row r="16" spans="1:15" s="5" customFormat="1" ht="35.25" customHeight="1" x14ac:dyDescent="0.25">
      <c r="B16" s="11" t="s">
        <v>65</v>
      </c>
      <c r="C16" s="14" t="s">
        <v>66</v>
      </c>
      <c r="D16" s="14" t="s">
        <v>67</v>
      </c>
      <c r="E16" s="14" t="s">
        <v>68</v>
      </c>
      <c r="F16" s="37">
        <v>43850</v>
      </c>
      <c r="G16" s="23">
        <v>44785759</v>
      </c>
      <c r="H16" s="23">
        <v>2.19</v>
      </c>
      <c r="J16" s="31"/>
      <c r="K16" s="31"/>
    </row>
    <row r="17" spans="2:11" s="5" customFormat="1" ht="35.25" customHeight="1" x14ac:dyDescent="0.25">
      <c r="B17" s="11" t="s">
        <v>69</v>
      </c>
      <c r="C17" s="14" t="s">
        <v>70</v>
      </c>
      <c r="D17" s="14" t="s">
        <v>71</v>
      </c>
      <c r="E17" s="14" t="s">
        <v>72</v>
      </c>
      <c r="F17" s="37">
        <v>37100</v>
      </c>
      <c r="G17" s="23">
        <v>17536799</v>
      </c>
      <c r="H17" s="23">
        <v>0.86</v>
      </c>
      <c r="J17" s="31"/>
      <c r="K17" s="31"/>
    </row>
    <row r="18" spans="2:11" s="5" customFormat="1" ht="35.25" customHeight="1" x14ac:dyDescent="0.25">
      <c r="B18" s="11" t="s">
        <v>73</v>
      </c>
      <c r="C18" s="14" t="s">
        <v>74</v>
      </c>
      <c r="D18" s="14" t="s">
        <v>71</v>
      </c>
      <c r="E18" s="14" t="s">
        <v>72</v>
      </c>
      <c r="F18" s="37">
        <v>21750</v>
      </c>
      <c r="G18" s="23">
        <v>13474995</v>
      </c>
      <c r="H18" s="23">
        <v>0.66</v>
      </c>
      <c r="J18" s="31"/>
      <c r="K18" s="31"/>
    </row>
    <row r="19" spans="2:11" s="5" customFormat="1" ht="35.25" customHeight="1" x14ac:dyDescent="0.25">
      <c r="B19" s="11" t="s">
        <v>75</v>
      </c>
      <c r="C19" s="14" t="s">
        <v>76</v>
      </c>
      <c r="D19" s="14" t="s">
        <v>63</v>
      </c>
      <c r="E19" s="14" t="s">
        <v>64</v>
      </c>
      <c r="F19" s="37">
        <v>64492</v>
      </c>
      <c r="G19" s="23">
        <v>16587987.32</v>
      </c>
      <c r="H19" s="23">
        <v>0.81</v>
      </c>
      <c r="J19" s="31"/>
      <c r="K19" s="31"/>
    </row>
    <row r="20" spans="2:11" s="5" customFormat="1" ht="35.25" customHeight="1" x14ac:dyDescent="0.25">
      <c r="B20" s="11" t="s">
        <v>77</v>
      </c>
      <c r="C20" s="14" t="s">
        <v>78</v>
      </c>
      <c r="D20" s="14" t="s">
        <v>79</v>
      </c>
      <c r="E20" s="14" t="s">
        <v>80</v>
      </c>
      <c r="F20" s="37">
        <v>133964</v>
      </c>
      <c r="G20" s="23">
        <v>91725150.799999997</v>
      </c>
      <c r="H20" s="23">
        <v>4.4800000000000004</v>
      </c>
      <c r="J20" s="31"/>
      <c r="K20" s="31"/>
    </row>
    <row r="21" spans="2:11" s="5" customFormat="1" ht="35.25" customHeight="1" x14ac:dyDescent="0.25">
      <c r="B21" s="11" t="s">
        <v>81</v>
      </c>
      <c r="C21" s="14" t="s">
        <v>82</v>
      </c>
      <c r="D21" s="14" t="s">
        <v>63</v>
      </c>
      <c r="E21" s="14" t="s">
        <v>64</v>
      </c>
      <c r="F21" s="37">
        <v>22790</v>
      </c>
      <c r="G21" s="23">
        <v>10601680.1</v>
      </c>
      <c r="H21" s="23">
        <v>0.52</v>
      </c>
      <c r="J21" s="31"/>
      <c r="K21" s="31"/>
    </row>
    <row r="22" spans="2:11" s="5" customFormat="1" ht="35.25" customHeight="1" x14ac:dyDescent="0.25">
      <c r="B22" s="11" t="s">
        <v>83</v>
      </c>
      <c r="C22" s="14" t="s">
        <v>84</v>
      </c>
      <c r="D22" s="14" t="s">
        <v>79</v>
      </c>
      <c r="E22" s="14" t="s">
        <v>80</v>
      </c>
      <c r="F22" s="37">
        <v>1600</v>
      </c>
      <c r="G22" s="23">
        <v>1583360</v>
      </c>
      <c r="H22" s="23">
        <v>0.08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67</v>
      </c>
      <c r="E23" s="14" t="s">
        <v>68</v>
      </c>
      <c r="F23" s="37">
        <v>49400</v>
      </c>
      <c r="G23" s="23">
        <v>44712928</v>
      </c>
      <c r="H23" s="23">
        <v>2.19</v>
      </c>
      <c r="J23" s="31"/>
      <c r="K23" s="31"/>
    </row>
    <row r="24" spans="2:11" s="5" customFormat="1" ht="35.25" customHeight="1" x14ac:dyDescent="0.25">
      <c r="B24" s="11" t="s">
        <v>5</v>
      </c>
      <c r="C24" s="13"/>
      <c r="D24" s="13"/>
      <c r="E24" s="13"/>
      <c r="F24" s="38"/>
      <c r="G24" s="23">
        <f>SUM($G$15:$G$23)</f>
        <v>254798009.34</v>
      </c>
      <c r="H24" s="23">
        <f>(G24/$O$2) *100</f>
        <v>12.456067530917581</v>
      </c>
      <c r="J24" s="31"/>
      <c r="K24" s="31"/>
    </row>
    <row r="25" spans="2:11" s="5" customFormat="1" ht="35.25" customHeight="1" x14ac:dyDescent="0.25">
      <c r="B25" s="12" t="s">
        <v>15</v>
      </c>
      <c r="C25" s="13"/>
      <c r="D25" s="13"/>
      <c r="E25" s="13"/>
      <c r="F25" s="38"/>
      <c r="G25" s="23"/>
      <c r="H25" s="28"/>
      <c r="J25" s="31"/>
      <c r="K25" s="31"/>
    </row>
    <row r="26" spans="2:11" s="5" customFormat="1" ht="35.25" customHeight="1" x14ac:dyDescent="0.25">
      <c r="B26" s="11" t="s">
        <v>5</v>
      </c>
      <c r="C26" s="13"/>
      <c r="D26" s="13"/>
      <c r="E26" s="13"/>
      <c r="F26" s="38"/>
      <c r="G26" s="23"/>
      <c r="H26" s="23">
        <f>(G26/$O$2) *100</f>
        <v>0</v>
      </c>
      <c r="J26" s="31"/>
      <c r="K26" s="31"/>
    </row>
    <row r="27" spans="2:11" s="5" customFormat="1" ht="35.25" customHeight="1" x14ac:dyDescent="0.25">
      <c r="B27" s="10" t="s">
        <v>16</v>
      </c>
      <c r="C27" s="13"/>
      <c r="D27" s="13"/>
      <c r="E27" s="13"/>
      <c r="F27" s="38"/>
      <c r="G27" s="23"/>
      <c r="H27" s="28"/>
      <c r="J27" s="31"/>
      <c r="K27" s="31"/>
    </row>
    <row r="28" spans="2:11" s="5" customFormat="1" ht="35.25" customHeight="1" x14ac:dyDescent="0.25">
      <c r="B28" s="11" t="s">
        <v>87</v>
      </c>
      <c r="C28" s="14" t="s">
        <v>88</v>
      </c>
      <c r="D28" s="14" t="s">
        <v>89</v>
      </c>
      <c r="E28" s="14" t="s">
        <v>90</v>
      </c>
      <c r="F28" s="37">
        <v>12050</v>
      </c>
      <c r="G28" s="23">
        <v>11138297</v>
      </c>
      <c r="H28" s="23">
        <v>0.54</v>
      </c>
      <c r="J28" s="31"/>
      <c r="K28" s="31"/>
    </row>
    <row r="29" spans="2:11" s="5" customFormat="1" ht="35.25" customHeight="1" x14ac:dyDescent="0.25">
      <c r="B29" s="11" t="s">
        <v>91</v>
      </c>
      <c r="C29" s="14" t="s">
        <v>92</v>
      </c>
      <c r="D29" s="14" t="s">
        <v>93</v>
      </c>
      <c r="E29" s="14" t="s">
        <v>94</v>
      </c>
      <c r="F29" s="37">
        <v>57600</v>
      </c>
      <c r="G29" s="23">
        <v>43899840</v>
      </c>
      <c r="H29" s="23">
        <v>2.15</v>
      </c>
      <c r="J29" s="31"/>
      <c r="K29" s="31"/>
    </row>
    <row r="30" spans="2:11" s="5" customFormat="1" ht="35.25" customHeight="1" x14ac:dyDescent="0.25">
      <c r="B30" s="11" t="s">
        <v>95</v>
      </c>
      <c r="C30" s="14" t="s">
        <v>96</v>
      </c>
      <c r="D30" s="14" t="s">
        <v>97</v>
      </c>
      <c r="E30" s="14" t="s">
        <v>98</v>
      </c>
      <c r="F30" s="37">
        <v>49963</v>
      </c>
      <c r="G30" s="23">
        <v>55159476.759999998</v>
      </c>
      <c r="H30" s="23">
        <v>2.7</v>
      </c>
      <c r="J30" s="31"/>
      <c r="K30" s="31"/>
    </row>
    <row r="31" spans="2:11" s="5" customFormat="1" ht="35.25" customHeight="1" x14ac:dyDescent="0.25">
      <c r="B31" s="11" t="s">
        <v>99</v>
      </c>
      <c r="C31" s="14" t="s">
        <v>100</v>
      </c>
      <c r="D31" s="14" t="s">
        <v>101</v>
      </c>
      <c r="E31" s="14" t="s">
        <v>102</v>
      </c>
      <c r="F31" s="37">
        <v>15000</v>
      </c>
      <c r="G31" s="23">
        <v>15518100</v>
      </c>
      <c r="H31" s="23">
        <v>0.76</v>
      </c>
      <c r="J31" s="31"/>
      <c r="K31" s="31"/>
    </row>
    <row r="32" spans="2:11" s="5" customFormat="1" ht="35.25" customHeight="1" x14ac:dyDescent="0.25">
      <c r="B32" s="11" t="s">
        <v>103</v>
      </c>
      <c r="C32" s="14" t="s">
        <v>104</v>
      </c>
      <c r="D32" s="14" t="s">
        <v>105</v>
      </c>
      <c r="E32" s="14" t="s">
        <v>106</v>
      </c>
      <c r="F32" s="37">
        <v>19000</v>
      </c>
      <c r="G32" s="23">
        <v>17757020</v>
      </c>
      <c r="H32" s="23">
        <v>0.87</v>
      </c>
      <c r="J32" s="31"/>
      <c r="K32" s="31"/>
    </row>
    <row r="33" spans="2:11" s="5" customFormat="1" ht="35.25" customHeight="1" x14ac:dyDescent="0.25">
      <c r="B33" s="11" t="s">
        <v>107</v>
      </c>
      <c r="C33" s="14" t="s">
        <v>108</v>
      </c>
      <c r="D33" s="14" t="s">
        <v>109</v>
      </c>
      <c r="E33" s="14" t="s">
        <v>110</v>
      </c>
      <c r="F33" s="37">
        <v>14950</v>
      </c>
      <c r="G33" s="23">
        <v>15183668.5</v>
      </c>
      <c r="H33" s="23">
        <v>0.74</v>
      </c>
      <c r="J33" s="31"/>
      <c r="K33" s="31"/>
    </row>
    <row r="34" spans="2:11" s="5" customFormat="1" ht="35.25" customHeight="1" x14ac:dyDescent="0.25">
      <c r="B34" s="11" t="s">
        <v>111</v>
      </c>
      <c r="C34" s="14" t="s">
        <v>112</v>
      </c>
      <c r="D34" s="14" t="s">
        <v>113</v>
      </c>
      <c r="E34" s="14" t="s">
        <v>114</v>
      </c>
      <c r="F34" s="37">
        <v>32000</v>
      </c>
      <c r="G34" s="23">
        <v>32870720</v>
      </c>
      <c r="H34" s="23">
        <v>1.61</v>
      </c>
      <c r="J34" s="31"/>
      <c r="K34" s="31"/>
    </row>
    <row r="35" spans="2:11" s="5" customFormat="1" ht="35.25" customHeight="1" x14ac:dyDescent="0.25">
      <c r="B35" s="11" t="s">
        <v>115</v>
      </c>
      <c r="C35" s="14" t="s">
        <v>116</v>
      </c>
      <c r="D35" s="14" t="s">
        <v>93</v>
      </c>
      <c r="E35" s="14" t="s">
        <v>94</v>
      </c>
      <c r="F35" s="37">
        <v>7850</v>
      </c>
      <c r="G35" s="23">
        <v>7242645.5</v>
      </c>
      <c r="H35" s="23">
        <v>0.35</v>
      </c>
      <c r="J35" s="31"/>
      <c r="K35" s="31"/>
    </row>
    <row r="36" spans="2:11" s="5" customFormat="1" ht="35.25" customHeight="1" x14ac:dyDescent="0.25">
      <c r="B36" s="11" t="s">
        <v>117</v>
      </c>
      <c r="C36" s="14" t="s">
        <v>118</v>
      </c>
      <c r="D36" s="14" t="s">
        <v>119</v>
      </c>
      <c r="E36" s="14" t="s">
        <v>120</v>
      </c>
      <c r="F36" s="37">
        <v>1547</v>
      </c>
      <c r="G36" s="23">
        <v>744246.23</v>
      </c>
      <c r="H36" s="23">
        <v>0.04</v>
      </c>
      <c r="J36" s="31"/>
      <c r="K36" s="31"/>
    </row>
    <row r="37" spans="2:11" s="5" customFormat="1" ht="35.25" customHeight="1" x14ac:dyDescent="0.25">
      <c r="B37" s="11" t="s">
        <v>121</v>
      </c>
      <c r="C37" s="14" t="s">
        <v>122</v>
      </c>
      <c r="D37" s="14" t="s">
        <v>105</v>
      </c>
      <c r="E37" s="14" t="s">
        <v>106</v>
      </c>
      <c r="F37" s="37">
        <v>88416</v>
      </c>
      <c r="G37" s="23">
        <v>83978400.959999993</v>
      </c>
      <c r="H37" s="23">
        <v>4.1100000000000003</v>
      </c>
      <c r="J37" s="31"/>
      <c r="K37" s="31"/>
    </row>
    <row r="38" spans="2:11" s="5" customFormat="1" ht="35.25" customHeight="1" x14ac:dyDescent="0.25">
      <c r="B38" s="11" t="s">
        <v>123</v>
      </c>
      <c r="C38" s="14" t="s">
        <v>124</v>
      </c>
      <c r="D38" s="14" t="s">
        <v>105</v>
      </c>
      <c r="E38" s="14" t="s">
        <v>106</v>
      </c>
      <c r="F38" s="37">
        <v>15000</v>
      </c>
      <c r="G38" s="23">
        <v>13090650</v>
      </c>
      <c r="H38" s="23">
        <v>0.64</v>
      </c>
      <c r="J38" s="31"/>
      <c r="K38" s="31"/>
    </row>
    <row r="39" spans="2:11" s="5" customFormat="1" ht="35.25" customHeight="1" x14ac:dyDescent="0.25">
      <c r="B39" s="11" t="s">
        <v>125</v>
      </c>
      <c r="C39" s="14" t="s">
        <v>126</v>
      </c>
      <c r="D39" s="14" t="s">
        <v>127</v>
      </c>
      <c r="E39" s="14" t="s">
        <v>128</v>
      </c>
      <c r="F39" s="37">
        <v>9150</v>
      </c>
      <c r="G39" s="23">
        <v>9318909</v>
      </c>
      <c r="H39" s="23">
        <v>0.46</v>
      </c>
      <c r="J39" s="31"/>
      <c r="K39" s="31"/>
    </row>
    <row r="40" spans="2:11" s="5" customFormat="1" ht="35.25" customHeight="1" x14ac:dyDescent="0.25">
      <c r="B40" s="11" t="s">
        <v>129</v>
      </c>
      <c r="C40" s="14" t="s">
        <v>130</v>
      </c>
      <c r="D40" s="14" t="s">
        <v>93</v>
      </c>
      <c r="E40" s="14" t="s">
        <v>94</v>
      </c>
      <c r="F40" s="37">
        <v>14850</v>
      </c>
      <c r="G40" s="23">
        <v>14365890</v>
      </c>
      <c r="H40" s="23">
        <v>0.7</v>
      </c>
      <c r="J40" s="31"/>
      <c r="K40" s="31"/>
    </row>
    <row r="41" spans="2:11" s="5" customFormat="1" ht="35.25" customHeight="1" x14ac:dyDescent="0.25">
      <c r="B41" s="11" t="s">
        <v>131</v>
      </c>
      <c r="C41" s="14" t="s">
        <v>132</v>
      </c>
      <c r="D41" s="14" t="s">
        <v>133</v>
      </c>
      <c r="E41" s="14" t="s">
        <v>134</v>
      </c>
      <c r="F41" s="37">
        <v>39796</v>
      </c>
      <c r="G41" s="23">
        <v>40256439.719999999</v>
      </c>
      <c r="H41" s="23">
        <v>1.97</v>
      </c>
      <c r="J41" s="31"/>
      <c r="K41" s="31"/>
    </row>
    <row r="42" spans="2:11" s="5" customFormat="1" ht="35.25" customHeight="1" x14ac:dyDescent="0.25">
      <c r="B42" s="11" t="s">
        <v>135</v>
      </c>
      <c r="C42" s="14" t="s">
        <v>136</v>
      </c>
      <c r="D42" s="14" t="s">
        <v>105</v>
      </c>
      <c r="E42" s="14" t="s">
        <v>106</v>
      </c>
      <c r="F42" s="37">
        <v>37150</v>
      </c>
      <c r="G42" s="23">
        <v>31417383.5</v>
      </c>
      <c r="H42" s="23">
        <v>1.54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105</v>
      </c>
      <c r="E43" s="14" t="s">
        <v>106</v>
      </c>
      <c r="F43" s="37">
        <v>380</v>
      </c>
      <c r="G43" s="23">
        <v>377636.4</v>
      </c>
      <c r="H43" s="23">
        <v>0.02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141</v>
      </c>
      <c r="E44" s="14" t="s">
        <v>142</v>
      </c>
      <c r="F44" s="37">
        <v>29658</v>
      </c>
      <c r="G44" s="23">
        <v>25263277.559999999</v>
      </c>
      <c r="H44" s="23">
        <v>1.24</v>
      </c>
      <c r="J44" s="31"/>
      <c r="K44" s="31"/>
    </row>
    <row r="45" spans="2:11" s="5" customFormat="1" ht="35.25" customHeight="1" x14ac:dyDescent="0.25">
      <c r="B45" s="11" t="s">
        <v>143</v>
      </c>
      <c r="C45" s="14" t="s">
        <v>144</v>
      </c>
      <c r="D45" s="14" t="s">
        <v>145</v>
      </c>
      <c r="E45" s="14" t="s">
        <v>146</v>
      </c>
      <c r="F45" s="37">
        <v>500</v>
      </c>
      <c r="G45" s="23">
        <v>447390</v>
      </c>
      <c r="H45" s="23">
        <v>0.02</v>
      </c>
      <c r="J45" s="31"/>
      <c r="K45" s="31"/>
    </row>
    <row r="46" spans="2:11" s="5" customFormat="1" ht="35.25" customHeight="1" x14ac:dyDescent="0.25">
      <c r="B46" s="11" t="s">
        <v>147</v>
      </c>
      <c r="C46" s="14" t="s">
        <v>148</v>
      </c>
      <c r="D46" s="14" t="s">
        <v>149</v>
      </c>
      <c r="E46" s="14" t="s">
        <v>150</v>
      </c>
      <c r="F46" s="37">
        <v>50000</v>
      </c>
      <c r="G46" s="23">
        <v>49682000</v>
      </c>
      <c r="H46" s="23">
        <v>2.4300000000000002</v>
      </c>
      <c r="J46" s="31"/>
      <c r="K46" s="31"/>
    </row>
    <row r="47" spans="2:11" s="5" customFormat="1" ht="35.25" customHeight="1" x14ac:dyDescent="0.25">
      <c r="B47" s="11" t="s">
        <v>151</v>
      </c>
      <c r="C47" s="14" t="s">
        <v>152</v>
      </c>
      <c r="D47" s="14" t="s">
        <v>101</v>
      </c>
      <c r="E47" s="14" t="s">
        <v>102</v>
      </c>
      <c r="F47" s="37">
        <v>1421</v>
      </c>
      <c r="G47" s="23">
        <v>1414207.62</v>
      </c>
      <c r="H47" s="23">
        <v>7.0000000000000007E-2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28200</v>
      </c>
      <c r="G48" s="23">
        <v>27720882</v>
      </c>
      <c r="H48" s="23">
        <v>1.36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159</v>
      </c>
      <c r="E49" s="14" t="s">
        <v>160</v>
      </c>
      <c r="F49" s="37">
        <v>21430</v>
      </c>
      <c r="G49" s="23">
        <v>22392421.300000001</v>
      </c>
      <c r="H49" s="23">
        <v>1.0900000000000001</v>
      </c>
      <c r="J49" s="31"/>
      <c r="K49" s="31"/>
    </row>
    <row r="50" spans="2:11" s="5" customFormat="1" ht="35.25" customHeight="1" x14ac:dyDescent="0.25">
      <c r="B50" s="11" t="s">
        <v>161</v>
      </c>
      <c r="C50" s="14" t="s">
        <v>162</v>
      </c>
      <c r="D50" s="14" t="s">
        <v>109</v>
      </c>
      <c r="E50" s="14" t="s">
        <v>110</v>
      </c>
      <c r="F50" s="37">
        <v>38700</v>
      </c>
      <c r="G50" s="23">
        <v>39879189</v>
      </c>
      <c r="H50" s="23">
        <v>1.95</v>
      </c>
      <c r="J50" s="31"/>
      <c r="K50" s="31"/>
    </row>
    <row r="51" spans="2:11" s="5" customFormat="1" ht="35.25" customHeight="1" x14ac:dyDescent="0.25">
      <c r="B51" s="11" t="s">
        <v>163</v>
      </c>
      <c r="C51" s="14" t="s">
        <v>164</v>
      </c>
      <c r="D51" s="14" t="s">
        <v>141</v>
      </c>
      <c r="E51" s="14" t="s">
        <v>142</v>
      </c>
      <c r="F51" s="37">
        <v>11000</v>
      </c>
      <c r="G51" s="23">
        <v>10882630</v>
      </c>
      <c r="H51" s="23">
        <v>0.53</v>
      </c>
      <c r="J51" s="31"/>
      <c r="K51" s="31"/>
    </row>
    <row r="52" spans="2:11" s="5" customFormat="1" ht="35.25" customHeight="1" x14ac:dyDescent="0.25">
      <c r="B52" s="11" t="s">
        <v>165</v>
      </c>
      <c r="C52" s="14" t="s">
        <v>166</v>
      </c>
      <c r="D52" s="14" t="s">
        <v>167</v>
      </c>
      <c r="E52" s="14" t="s">
        <v>168</v>
      </c>
      <c r="F52" s="37">
        <v>42000</v>
      </c>
      <c r="G52" s="23">
        <v>38545920</v>
      </c>
      <c r="H52" s="23">
        <v>1.88</v>
      </c>
      <c r="J52" s="31"/>
      <c r="K52" s="31"/>
    </row>
    <row r="53" spans="2:11" s="5" customFormat="1" ht="35.25" customHeight="1" x14ac:dyDescent="0.25">
      <c r="B53" s="11" t="s">
        <v>169</v>
      </c>
      <c r="C53" s="14" t="s">
        <v>170</v>
      </c>
      <c r="D53" s="14" t="s">
        <v>171</v>
      </c>
      <c r="E53" s="14" t="s">
        <v>172</v>
      </c>
      <c r="F53" s="37">
        <v>20050</v>
      </c>
      <c r="G53" s="23">
        <v>19687095</v>
      </c>
      <c r="H53" s="23">
        <v>0.96</v>
      </c>
      <c r="J53" s="31"/>
      <c r="K53" s="31"/>
    </row>
    <row r="54" spans="2:11" s="5" customFormat="1" ht="35.25" customHeight="1" x14ac:dyDescent="0.25">
      <c r="B54" s="11" t="s">
        <v>173</v>
      </c>
      <c r="C54" s="14" t="s">
        <v>174</v>
      </c>
      <c r="D54" s="14" t="s">
        <v>159</v>
      </c>
      <c r="E54" s="14" t="s">
        <v>160</v>
      </c>
      <c r="F54" s="37">
        <v>20959</v>
      </c>
      <c r="G54" s="23">
        <v>21580643.940000001</v>
      </c>
      <c r="H54" s="23">
        <v>1.05</v>
      </c>
      <c r="J54" s="31"/>
      <c r="K54" s="31"/>
    </row>
    <row r="55" spans="2:11" s="5" customFormat="1" ht="35.25" customHeight="1" x14ac:dyDescent="0.25">
      <c r="B55" s="11" t="s">
        <v>175</v>
      </c>
      <c r="C55" s="14" t="s">
        <v>176</v>
      </c>
      <c r="D55" s="14" t="s">
        <v>177</v>
      </c>
      <c r="E55" s="14" t="s">
        <v>178</v>
      </c>
      <c r="F55" s="37">
        <v>50000</v>
      </c>
      <c r="G55" s="23">
        <v>26613000</v>
      </c>
      <c r="H55" s="23">
        <v>1.3</v>
      </c>
      <c r="J55" s="31"/>
      <c r="K55" s="31"/>
    </row>
    <row r="56" spans="2:11" s="5" customFormat="1" ht="35.25" customHeight="1" x14ac:dyDescent="0.25">
      <c r="B56" s="11" t="s">
        <v>179</v>
      </c>
      <c r="C56" s="14" t="s">
        <v>180</v>
      </c>
      <c r="D56" s="14" t="s">
        <v>181</v>
      </c>
      <c r="E56" s="14" t="s">
        <v>182</v>
      </c>
      <c r="F56" s="37">
        <v>10000</v>
      </c>
      <c r="G56" s="23">
        <v>1915800</v>
      </c>
      <c r="H56" s="23">
        <v>0.09</v>
      </c>
      <c r="J56" s="31"/>
      <c r="K56" s="31"/>
    </row>
    <row r="57" spans="2:11" s="5" customFormat="1" ht="35.25" customHeight="1" x14ac:dyDescent="0.25">
      <c r="B57" s="11" t="s">
        <v>183</v>
      </c>
      <c r="C57" s="14" t="s">
        <v>184</v>
      </c>
      <c r="D57" s="14" t="s">
        <v>145</v>
      </c>
      <c r="E57" s="14" t="s">
        <v>146</v>
      </c>
      <c r="F57" s="37">
        <v>35437</v>
      </c>
      <c r="G57" s="23">
        <v>37445569.159999996</v>
      </c>
      <c r="H57" s="23">
        <v>1.83</v>
      </c>
      <c r="J57" s="31"/>
      <c r="K57" s="31"/>
    </row>
    <row r="58" spans="2:11" s="5" customFormat="1" ht="35.25" customHeight="1" x14ac:dyDescent="0.25">
      <c r="B58" s="11" t="s">
        <v>185</v>
      </c>
      <c r="C58" s="14" t="s">
        <v>186</v>
      </c>
      <c r="D58" s="14" t="s">
        <v>101</v>
      </c>
      <c r="E58" s="14" t="s">
        <v>102</v>
      </c>
      <c r="F58" s="37">
        <v>2732</v>
      </c>
      <c r="G58" s="23">
        <v>2402165.64</v>
      </c>
      <c r="H58" s="23">
        <v>0.12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101</v>
      </c>
      <c r="E59" s="14" t="s">
        <v>102</v>
      </c>
      <c r="F59" s="37">
        <v>74700</v>
      </c>
      <c r="G59" s="23">
        <v>62942220</v>
      </c>
      <c r="H59" s="23">
        <v>3.08</v>
      </c>
      <c r="J59" s="31"/>
      <c r="K59" s="31"/>
    </row>
    <row r="60" spans="2:11" s="5" customFormat="1" ht="35.25" customHeight="1" x14ac:dyDescent="0.25">
      <c r="B60" s="11" t="s">
        <v>189</v>
      </c>
      <c r="C60" s="14" t="s">
        <v>190</v>
      </c>
      <c r="D60" s="14" t="s">
        <v>113</v>
      </c>
      <c r="E60" s="14" t="s">
        <v>114</v>
      </c>
      <c r="F60" s="37">
        <v>20000</v>
      </c>
      <c r="G60" s="23">
        <v>21709400</v>
      </c>
      <c r="H60" s="23">
        <v>1.06</v>
      </c>
      <c r="J60" s="31"/>
      <c r="K60" s="31"/>
    </row>
    <row r="61" spans="2:11" s="5" customFormat="1" ht="35.25" customHeight="1" x14ac:dyDescent="0.25">
      <c r="B61" s="11" t="s">
        <v>191</v>
      </c>
      <c r="C61" s="14" t="s">
        <v>192</v>
      </c>
      <c r="D61" s="14" t="s">
        <v>113</v>
      </c>
      <c r="E61" s="14" t="s">
        <v>114</v>
      </c>
      <c r="F61" s="37">
        <v>95000</v>
      </c>
      <c r="G61" s="23">
        <v>102382450</v>
      </c>
      <c r="H61" s="23">
        <v>5.01</v>
      </c>
      <c r="J61" s="31"/>
      <c r="K61" s="31"/>
    </row>
    <row r="62" spans="2:11" s="5" customFormat="1" ht="35.25" customHeight="1" x14ac:dyDescent="0.25">
      <c r="B62" s="11" t="s">
        <v>193</v>
      </c>
      <c r="C62" s="14" t="s">
        <v>194</v>
      </c>
      <c r="D62" s="14" t="s">
        <v>113</v>
      </c>
      <c r="E62" s="14" t="s">
        <v>114</v>
      </c>
      <c r="F62" s="37">
        <v>28000</v>
      </c>
      <c r="G62" s="23">
        <v>29104880</v>
      </c>
      <c r="H62" s="23">
        <v>1.42</v>
      </c>
      <c r="J62" s="31"/>
      <c r="K62" s="31"/>
    </row>
    <row r="63" spans="2:11" s="5" customFormat="1" ht="35.25" customHeight="1" x14ac:dyDescent="0.25">
      <c r="B63" s="11" t="s">
        <v>5</v>
      </c>
      <c r="C63" s="13"/>
      <c r="D63" s="13"/>
      <c r="E63" s="13"/>
      <c r="F63" s="38"/>
      <c r="G63" s="23">
        <f>SUM($G$28:$G$62)</f>
        <v>934330464.78999996</v>
      </c>
      <c r="H63" s="23">
        <f>(G63/$O$2) *100</f>
        <v>45.675723274933851</v>
      </c>
      <c r="J63" s="31"/>
      <c r="K63" s="31"/>
    </row>
    <row r="64" spans="2:11" s="5" customFormat="1" ht="35.25" customHeight="1" x14ac:dyDescent="0.25">
      <c r="B64" s="12" t="s">
        <v>27</v>
      </c>
      <c r="C64" s="16"/>
      <c r="D64" s="13"/>
      <c r="E64" s="13"/>
      <c r="F64" s="38"/>
      <c r="G64" s="23"/>
      <c r="H64" s="28"/>
      <c r="J64" s="31"/>
      <c r="K64" s="31"/>
    </row>
    <row r="65" spans="1:15" s="5" customFormat="1" ht="35.25" customHeight="1" x14ac:dyDescent="0.25">
      <c r="B65" s="11" t="s">
        <v>5</v>
      </c>
      <c r="C65" s="13"/>
      <c r="D65" s="13"/>
      <c r="E65" s="13"/>
      <c r="F65" s="38"/>
      <c r="G65" s="23"/>
      <c r="H65" s="23">
        <f>(G65/$O$2) *100</f>
        <v>0</v>
      </c>
      <c r="J65" s="31"/>
      <c r="K65" s="31"/>
    </row>
    <row r="66" spans="1:15" s="5" customFormat="1" ht="35.25" customHeight="1" x14ac:dyDescent="0.25">
      <c r="B66" s="10" t="s">
        <v>9</v>
      </c>
      <c r="C66" s="13"/>
      <c r="D66" s="13"/>
      <c r="E66" s="13"/>
      <c r="F66" s="38"/>
      <c r="G66" s="23"/>
      <c r="H66" s="28"/>
      <c r="J66" s="31"/>
      <c r="K66" s="31"/>
    </row>
    <row r="67" spans="1:15" s="5" customFormat="1" ht="35.25" customHeight="1" x14ac:dyDescent="0.25">
      <c r="B67" s="11" t="s">
        <v>5</v>
      </c>
      <c r="C67" s="13"/>
      <c r="D67" s="13"/>
      <c r="E67" s="13"/>
      <c r="F67" s="38"/>
      <c r="G67" s="23"/>
      <c r="H67" s="23">
        <f>(G67/$O$2) *100</f>
        <v>0</v>
      </c>
      <c r="J67" s="31"/>
      <c r="K67" s="31"/>
    </row>
    <row r="68" spans="1:15" s="5" customFormat="1" ht="35.25" customHeight="1" x14ac:dyDescent="0.25">
      <c r="B68" s="10" t="s">
        <v>10</v>
      </c>
      <c r="C68" s="13"/>
      <c r="D68" s="13"/>
      <c r="E68" s="13"/>
      <c r="F68" s="38"/>
      <c r="G68" s="23"/>
      <c r="H68" s="23"/>
      <c r="J68" s="31"/>
      <c r="K68" s="31"/>
    </row>
    <row r="69" spans="1:15" s="7" customFormat="1" ht="35.25" customHeight="1" x14ac:dyDescent="0.25">
      <c r="A69" s="5"/>
      <c r="B69" s="11" t="s">
        <v>5</v>
      </c>
      <c r="C69" s="13"/>
      <c r="D69" s="13"/>
      <c r="E69" s="13"/>
      <c r="F69" s="38"/>
      <c r="G69" s="23"/>
      <c r="H69" s="23">
        <f>(G69/$O$2) *100</f>
        <v>0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0" t="s">
        <v>28</v>
      </c>
      <c r="C70" s="13"/>
      <c r="D70" s="13"/>
      <c r="E70" s="13"/>
      <c r="F70" s="38"/>
      <c r="G70" s="23"/>
      <c r="H70" s="28"/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0" t="s">
        <v>32</v>
      </c>
      <c r="C72" s="13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2" t="s">
        <v>29</v>
      </c>
      <c r="C74" s="13"/>
      <c r="D74" s="13"/>
      <c r="E74" s="13"/>
      <c r="F74" s="38"/>
      <c r="G74" s="23"/>
      <c r="H74" s="29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195</v>
      </c>
      <c r="C75" s="14"/>
      <c r="D75" s="14" t="s">
        <v>196</v>
      </c>
      <c r="E75" s="14" t="s">
        <v>197</v>
      </c>
      <c r="F75" s="37"/>
      <c r="G75" s="23">
        <v>16771596.4</v>
      </c>
      <c r="H75" s="23">
        <v>0.82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198</v>
      </c>
      <c r="C76" s="14"/>
      <c r="D76" s="14" t="s">
        <v>199</v>
      </c>
      <c r="E76" s="14" t="s">
        <v>200</v>
      </c>
      <c r="F76" s="37"/>
      <c r="G76" s="23">
        <v>132739121.64</v>
      </c>
      <c r="H76" s="23">
        <v>6.49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201</v>
      </c>
      <c r="C77" s="14"/>
      <c r="D77" s="14" t="s">
        <v>202</v>
      </c>
      <c r="E77" s="14" t="s">
        <v>200</v>
      </c>
      <c r="F77" s="37"/>
      <c r="G77" s="23">
        <v>5000.72</v>
      </c>
      <c r="H77" s="23"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>
        <f>SUM($G$75:$G$77)</f>
        <v>149515718.75999999</v>
      </c>
      <c r="H78" s="23">
        <f>(G78/$O$2) *100</f>
        <v>7.3092324960949808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2" t="s">
        <v>30</v>
      </c>
      <c r="C79" s="13"/>
      <c r="D79" s="13"/>
      <c r="E79" s="13"/>
      <c r="F79" s="38"/>
      <c r="G79" s="23"/>
      <c r="H79" s="28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0" t="s">
        <v>11</v>
      </c>
      <c r="C81" s="13"/>
      <c r="D81" s="13"/>
      <c r="E81" s="13"/>
      <c r="F81" s="38"/>
      <c r="G81" s="23"/>
      <c r="H81" s="28"/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5</v>
      </c>
      <c r="C82" s="13"/>
      <c r="D82" s="13"/>
      <c r="E82" s="13"/>
      <c r="F82" s="38"/>
      <c r="G82" s="23"/>
      <c r="H82" s="23">
        <f>(G82/$O$2) *100</f>
        <v>0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0" t="s">
        <v>25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203</v>
      </c>
      <c r="C84" s="14"/>
      <c r="D84" s="14" t="s">
        <v>204</v>
      </c>
      <c r="E84" s="14" t="s">
        <v>205</v>
      </c>
      <c r="F84" s="37"/>
      <c r="G84" s="23">
        <v>46372.29</v>
      </c>
      <c r="H84" s="23"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>
        <f>SUM($G$84)</f>
        <v>46372.29</v>
      </c>
      <c r="H85" s="23">
        <f>(G85/$O$2) *100</f>
        <v>2.2669579613258605E-3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0" t="s">
        <v>17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0" t="s">
        <v>18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26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22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19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31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83</v>
      </c>
      <c r="C97" s="14"/>
      <c r="D97" s="14" t="s">
        <v>79</v>
      </c>
      <c r="E97" s="14" t="s">
        <v>80</v>
      </c>
      <c r="F97" s="37"/>
      <c r="G97" s="23">
        <v>30304</v>
      </c>
      <c r="H97" s="23"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1" t="s">
        <v>5</v>
      </c>
      <c r="C98" s="13"/>
      <c r="D98" s="13"/>
      <c r="E98" s="13"/>
      <c r="F98" s="38"/>
      <c r="G98" s="23">
        <f>SUM($G$97)</f>
        <v>30304</v>
      </c>
      <c r="H98" s="23">
        <f>(G98/$O$2) *100</f>
        <v>1.4814427767103776E-3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0" t="s">
        <v>20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1" t="s">
        <v>5</v>
      </c>
      <c r="C100" s="13"/>
      <c r="D100" s="13"/>
      <c r="E100" s="13"/>
      <c r="F100" s="38"/>
      <c r="G100" s="23"/>
      <c r="H100" s="23">
        <f>(G100/$O$2) *100</f>
        <v>0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0" t="s">
        <v>34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1" t="s">
        <v>206</v>
      </c>
      <c r="C102" s="14"/>
      <c r="D102" s="14" t="s">
        <v>207</v>
      </c>
      <c r="E102" s="14" t="s">
        <v>208</v>
      </c>
      <c r="F102" s="37"/>
      <c r="G102" s="23">
        <v>2305047.0699999998</v>
      </c>
      <c r="H102" s="23">
        <v>0.11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206</v>
      </c>
      <c r="C103" s="14"/>
      <c r="D103" s="14" t="s">
        <v>209</v>
      </c>
      <c r="E103" s="14" t="s">
        <v>210</v>
      </c>
      <c r="F103" s="37"/>
      <c r="G103" s="23">
        <v>2289515.39</v>
      </c>
      <c r="H103" s="23">
        <v>0.11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211</v>
      </c>
      <c r="C104" s="14"/>
      <c r="D104" s="14" t="s">
        <v>207</v>
      </c>
      <c r="E104" s="14" t="s">
        <v>208</v>
      </c>
      <c r="F104" s="37"/>
      <c r="G104" s="23">
        <v>-2305047.0699999998</v>
      </c>
      <c r="H104" s="23">
        <v>-0.11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212</v>
      </c>
      <c r="C105" s="14"/>
      <c r="D105" s="14" t="s">
        <v>209</v>
      </c>
      <c r="E105" s="14" t="s">
        <v>210</v>
      </c>
      <c r="F105" s="37"/>
      <c r="G105" s="23">
        <v>-2289515.39</v>
      </c>
      <c r="H105" s="23">
        <v>-0.11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5</v>
      </c>
      <c r="C106" s="13"/>
      <c r="D106" s="13"/>
      <c r="E106" s="13"/>
      <c r="F106" s="38"/>
      <c r="G106" s="23">
        <f>SUM($G$102:$G$105)</f>
        <v>0</v>
      </c>
      <c r="H106" s="23">
        <f>(G106/$O$2) *100</f>
        <v>0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7"/>
      <c r="B107" s="10" t="s">
        <v>23</v>
      </c>
      <c r="C107" s="15"/>
      <c r="D107" s="15"/>
      <c r="E107" s="15"/>
      <c r="F107" s="39"/>
      <c r="G107" s="24">
        <f>G106+G100+G98+G95+G93+G91+G89+G87+G85+G82+G80+G78+G73+G71+G69+G67+G65+G63+G26+G24+G13</f>
        <v>2045573442.0799999</v>
      </c>
      <c r="H107" s="24">
        <v>100</v>
      </c>
      <c r="I107" s="7"/>
      <c r="J107" s="33">
        <v>2045573442.0799999</v>
      </c>
      <c r="K107" s="17">
        <f>ROUND(G107,2)-ROUND(J107,2)</f>
        <v>0</v>
      </c>
      <c r="L107" s="7"/>
      <c r="M107" s="7"/>
      <c r="N107" s="7"/>
      <c r="O107" s="7"/>
    </row>
    <row r="108" spans="1:15" ht="35.25" customHeight="1" x14ac:dyDescent="0.25"/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Анастасия Максимовна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2025-07-07T11:51:35Z</dcterms:modified>
</cp:coreProperties>
</file>