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025-05-12_портфели\"/>
    </mc:Choice>
  </mc:AlternateContent>
  <xr:revisionPtr revIDLastSave="0" documentId="8_{03D2A031-7D15-4CAD-849D-83389290D306}" xr6:coauthVersionLast="47" xr6:coauthVersionMax="47" xr10:uidLastSave="{00000000-0000-0000-0000-000000000000}"/>
  <bookViews>
    <workbookView xWindow="12" yWindow="12" windowWidth="23016" windowHeight="1233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портфеля'!$A$7:$O$10</definedName>
    <definedName name="Report07">'Состав портфеля'!$A$12:$O$22</definedName>
    <definedName name="Report08">'Состав портфеля'!$A$24:$O$24</definedName>
    <definedName name="Report09">'Состав портфеля'!$A$26:$O$69</definedName>
    <definedName name="Report10">'Состав портфеля'!$A$71:$O$71</definedName>
    <definedName name="Report11">'Состав портфеля'!$A$73:$O$73</definedName>
    <definedName name="Report12">'Состав портфеля'!$A$75:$O$75</definedName>
    <definedName name="Report13">'Состав портфеля'!$A$77:$O$77</definedName>
    <definedName name="Report14">'Состав портфеля'!$A$79:$O$79</definedName>
    <definedName name="Report15">'Состав портфеля'!$A$81:$O$84</definedName>
    <definedName name="Report16">'Состав портфеля'!$A$86:$O$86</definedName>
    <definedName name="Report17">'Состав портфеля'!$A$88:$O$88</definedName>
    <definedName name="Report18">'Состав портфеля'!$A$90:$O$91</definedName>
    <definedName name="Report19">'Состав портфеля'!$A$93:$O$93</definedName>
    <definedName name="Report20">'Состав портфеля'!$A$95:$O$95</definedName>
    <definedName name="Report21">'Состав портфеля'!$A$97:$O$97</definedName>
    <definedName name="Report22">'Состав портфеля'!$A$99:$O$99</definedName>
    <definedName name="Report23">'Состав портфеля'!$A$101:$O$101</definedName>
    <definedName name="Report24">'Состав портфеля'!$A$103:$O$104</definedName>
    <definedName name="Report25">'Состав портфеля'!$A$106:$O$107</definedName>
    <definedName name="Report26">'Состав портфеля'!$A$109:$O$113</definedName>
    <definedName name="Report27">'Состав портфеля'!$A$114:$K$114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3" i="12" l="1"/>
  <c r="G114" i="12" s="1"/>
  <c r="K114" i="12" s="1"/>
  <c r="G107" i="12"/>
  <c r="G104" i="12"/>
  <c r="G91" i="12"/>
  <c r="G84" i="12"/>
  <c r="G69" i="12"/>
  <c r="G22" i="12"/>
  <c r="G10" i="12"/>
  <c r="B5" i="9"/>
  <c r="B3" i="12" l="1"/>
  <c r="O1" i="12" l="1"/>
  <c r="O2" i="12" l="1"/>
  <c r="H113" i="12" s="1"/>
  <c r="H104" i="12" l="1"/>
  <c r="H107" i="12"/>
  <c r="H99" i="12"/>
  <c r="H101" i="12"/>
  <c r="H95" i="12"/>
  <c r="H97" i="12"/>
  <c r="H91" i="12"/>
  <c r="H93" i="12"/>
  <c r="H86" i="12"/>
  <c r="H88" i="12"/>
  <c r="H79" i="12"/>
  <c r="H84" i="12"/>
  <c r="H75" i="12"/>
  <c r="H77" i="12"/>
  <c r="H71" i="12"/>
  <c r="H73" i="12"/>
  <c r="H24" i="12"/>
  <c r="H69" i="12"/>
  <c r="H10" i="12"/>
  <c r="H22" i="12"/>
  <c r="B2" i="12"/>
</calcChain>
</file>

<file path=xl/sharedStrings.xml><?xml version="1.0" encoding="utf-8"?>
<sst xmlns="http://schemas.openxmlformats.org/spreadsheetml/2006/main" count="321" uniqueCount="235">
  <si>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</si>
  <si>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</si>
  <si>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</si>
  <si>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</si>
  <si>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</si>
  <si>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</si>
  <si>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</si>
  <si>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</si>
  <si>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</si>
  <si>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</si>
  <si>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</si>
  <si>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</si>
  <si>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</si>
  <si>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</si>
  <si>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</si>
  <si>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</si>
  <si>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</si>
  <si>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</si>
  <si>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</si>
  <si>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</si>
  <si>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</si>
  <si>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</si>
  <si>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</si>
  <si>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</si>
  <si>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</si>
  <si>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</si>
  <si>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</si>
  <si>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</si>
  <si>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</si>
  <si>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</si>
  <si>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</si>
  <si>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</si>
  <si>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</si>
  <si>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</si>
  <si>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</si>
  <si>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SPECDEP\sd1904</t>
  </si>
  <si>
    <t>Васильева Анастасия Максимовна</t>
  </si>
  <si>
    <t>\\scbis\gl\customreports\Инвестиционный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</si>
  <si>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</si>
  <si>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</si>
  <si>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</si>
  <si>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</si>
  <si>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</si>
  <si>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28.02.2025</t>
  </si>
  <si>
    <t>Report28</t>
  </si>
  <si>
    <t>Акционерное общество "Негосударственный пенсионный фонд "Авиаполис"</t>
  </si>
  <si>
    <t>Report29</t>
  </si>
  <si>
    <t>26237RMFS</t>
  </si>
  <si>
    <t>RU000A1038Z7</t>
  </si>
  <si>
    <t>Министерство финансов Российской Федерации</t>
  </si>
  <si>
    <t>1037739085636</t>
  </si>
  <si>
    <t>29024RMFS</t>
  </si>
  <si>
    <t>RU000A1066D5</t>
  </si>
  <si>
    <t>29025RMFS</t>
  </si>
  <si>
    <t>RU000A106Z61</t>
  </si>
  <si>
    <t>RU34014MOO0</t>
  </si>
  <si>
    <t>RU000A101WL3</t>
  </si>
  <si>
    <t>Министерство экономики и финансов Московской области</t>
  </si>
  <si>
    <t>1025002870837</t>
  </si>
  <si>
    <t>RU34021ANO0</t>
  </si>
  <si>
    <t>RU000A102895</t>
  </si>
  <si>
    <t>Министерство финансов и налоговой политики Новосибирской области</t>
  </si>
  <si>
    <t>1105476023223</t>
  </si>
  <si>
    <t>RU34024ANO0</t>
  </si>
  <si>
    <t>RU000A1099S4</t>
  </si>
  <si>
    <t>RU34026ANO0</t>
  </si>
  <si>
    <t>RU000A10ABC2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</si>
  <si>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</si>
  <si>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</si>
  <si>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</si>
  <si>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</si>
  <si>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</si>
  <si>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</si>
  <si>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</si>
  <si>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</si>
  <si>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</si>
  <si>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</si>
  <si>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RU35016RSY0</t>
  </si>
  <si>
    <t>RU000A109L72</t>
  </si>
  <si>
    <t>Министерство финансов Республики Саха (Якутия)</t>
  </si>
  <si>
    <t>1031402066079</t>
  </si>
  <si>
    <t>RU35023ANO0</t>
  </si>
  <si>
    <t>RU000A107B19</t>
  </si>
  <si>
    <t>4-30-65045-D</t>
  </si>
  <si>
    <t>RU000A0JUAH8</t>
  </si>
  <si>
    <t>открытое акционерное общество "Российские железные дороги"</t>
  </si>
  <si>
    <t>1037739877295</t>
  </si>
  <si>
    <t>4-41-65045-D</t>
  </si>
  <si>
    <t>RU000A0JX1S1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</si>
  <si>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</si>
  <si>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</si>
  <si>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</si>
  <si>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</si>
  <si>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</si>
  <si>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</si>
  <si>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</si>
  <si>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</si>
  <si>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</si>
  <si>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</si>
  <si>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</si>
  <si>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</si>
  <si>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</si>
  <si>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</si>
  <si>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</si>
  <si>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</si>
  <si>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</si>
  <si>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</si>
  <si>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</si>
  <si>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</si>
  <si>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4B02-01-55194-E-002P</t>
  </si>
  <si>
    <t>RU000A109E71</t>
  </si>
  <si>
    <t>Публичное акционерное общество "ТрансКонтейнер"</t>
  </si>
  <si>
    <t>1067746341024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</si>
  <si>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</si>
  <si>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</si>
  <si>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</si>
  <si>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</si>
  <si>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</si>
  <si>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</si>
  <si>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</si>
  <si>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</si>
  <si>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</si>
  <si>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</si>
  <si>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</si>
  <si>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</si>
  <si>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</si>
  <si>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</si>
  <si>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4B02-03-16643-A-002P</t>
  </si>
  <si>
    <t>RU000A104W33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</si>
  <si>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</si>
  <si>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</si>
  <si>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</si>
  <si>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</si>
  <si>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</si>
  <si>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</si>
  <si>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</si>
  <si>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</si>
  <si>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</si>
  <si>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</si>
  <si>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</si>
  <si>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</si>
  <si>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</si>
  <si>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</si>
  <si>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</si>
  <si>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</si>
  <si>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</si>
  <si>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</si>
  <si>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</si>
  <si>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</si>
  <si>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</si>
  <si>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</si>
  <si>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</si>
  <si>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</si>
  <si>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</si>
  <si>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</si>
  <si>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</si>
  <si>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</si>
  <si>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</si>
  <si>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</si>
  <si>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</si>
  <si>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</si>
  <si>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</si>
  <si>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</si>
  <si>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</si>
  <si>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</si>
  <si>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</si>
  <si>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</si>
  <si>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</si>
  <si>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</si>
  <si>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</si>
  <si>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</si>
  <si>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</si>
  <si>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</si>
  <si>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</si>
  <si>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</si>
  <si>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4B02-08-36241-R-003P</t>
  </si>
  <si>
    <t>RU000A10AP21</t>
  </si>
  <si>
    <t>4B02-09-00124-A-001P</t>
  </si>
  <si>
    <t>RU000A1095W4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</si>
  <si>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</si>
  <si>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</si>
  <si>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</si>
  <si>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</si>
  <si>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</si>
  <si>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</si>
  <si>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</si>
  <si>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</si>
  <si>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</si>
  <si>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</si>
  <si>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</si>
  <si>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</si>
  <si>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4B02-13-00146-A-003P</t>
  </si>
  <si>
    <t>RU000A109B33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</si>
  <si>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</si>
  <si>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</si>
  <si>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</si>
  <si>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</si>
  <si>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</si>
  <si>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</si>
  <si>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4B02-15-65018-D-001P</t>
  </si>
  <si>
    <t>RU000A10ASB8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</si>
  <si>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</si>
  <si>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</si>
  <si>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</si>
  <si>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</si>
  <si>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</si>
  <si>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</si>
  <si>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</si>
  <si>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</si>
  <si>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4B02-29-01669-A-001P</t>
  </si>
  <si>
    <t>RU000A108GL1</t>
  </si>
  <si>
    <t>4B02-32-65045-D-001P</t>
  </si>
  <si>
    <t>RU000A108Z85</t>
  </si>
  <si>
    <t>4B02-38-65045-D-001P</t>
  </si>
  <si>
    <t>RU000A10AZ60</t>
  </si>
  <si>
    <t>ПАО Сбербанк, 467702, 15.05.1997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</si>
  <si>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</si>
  <si>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</si>
  <si>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</si>
  <si>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</si>
  <si>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</si>
  <si>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</si>
  <si>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</si>
  <si>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Банк ВТБ (ПАО), 12XS3J, 19.07.2023</t>
  </si>
  <si>
    <t>Банк ВТБ (публичное акционерное общество)</t>
  </si>
  <si>
    <t>1027739609391</t>
  </si>
  <si>
    <t>4B02-481-01481-B-001P</t>
  </si>
  <si>
    <t>ПАО Сбербанк, 01869855 (Подтв. №9038/1869/000543 от 26.02.2025), 17.11.2017</t>
  </si>
  <si>
    <t>Дебиторская задолженность по возмещению расходов/оплате вознаграждения управляющей компании</t>
  </si>
  <si>
    <t>Банк "Клиентский" (акционерное общество)</t>
  </si>
  <si>
    <t>1027739042891</t>
  </si>
  <si>
    <t>Коммерческий Банк "Финансовый стандарт" (Общество с ограниченной ответственностью)</t>
  </si>
  <si>
    <t>1027739326306</t>
  </si>
  <si>
    <t>Расчеты с прочими дебиторами.Банк "Клиентский" (АО)</t>
  </si>
  <si>
    <t>Расчеты с прочими дебиторами.КБ "Финансовый стандарт" (ООО)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</si>
</sst>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45716</v>
      </c>
      <c r="G6" s="3">
        <v>45716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577203223.35000002</v>
      </c>
      <c r="C7">
        <v>165398278.09999999</v>
      </c>
      <c r="D7">
        <v>1052203061.86</v>
      </c>
      <c r="H7">
        <v>165088523.74000001</v>
      </c>
      <c r="I7">
        <v>0</v>
      </c>
      <c r="M7">
        <v>81271706.969999999</v>
      </c>
      <c r="N7">
        <v>316</v>
      </c>
    </row>
    <row r="8" spans="1:14" x14ac:dyDescent="0.25">
      <c r="A8" t="s">
        <v>41</v>
      </c>
      <c r="B8">
        <v>2041164794.02</v>
      </c>
    </row>
    <row r="9" spans="1:14" x14ac:dyDescent="0.25">
      <c r="A9" t="s">
        <v>42</v>
      </c>
      <c r="B9" s="2" t="s">
        <v>43</v>
      </c>
      <c r="C9">
        <v>2041164794.02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2041164794.02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45716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28.02.2025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2041164794.02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15000</v>
      </c>
      <c r="G7" s="23">
        <v>11593800</v>
      </c>
      <c r="H7" s="23">
        <v>0.56999999999999995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234969</v>
      </c>
      <c r="G8" s="23">
        <v>226075423.34999999</v>
      </c>
      <c r="H8" s="23">
        <v>11.08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360000</v>
      </c>
      <c r="G9" s="23">
        <v>339534000</v>
      </c>
      <c r="H9" s="23">
        <v>16.63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</v>
      </c>
      <c r="C10" s="13"/>
      <c r="D10" s="13"/>
      <c r="E10" s="13"/>
      <c r="F10" s="38"/>
      <c r="G10" s="23">
        <f>SUM($G$7:$G$9)</f>
        <v>577203223.35000002</v>
      </c>
      <c r="H10" s="23">
        <f>(G10/$O$2) *100</f>
        <v>28.278129479845632</v>
      </c>
      <c r="J10" s="31"/>
      <c r="K10" s="31"/>
    </row>
    <row r="11" spans="1:15" s="5" customFormat="1" ht="35.25" customHeight="1" x14ac:dyDescent="0.25">
      <c r="A11" s="7"/>
      <c r="B11" s="10" t="s">
        <v>8</v>
      </c>
      <c r="C11" s="15"/>
      <c r="D11" s="15"/>
      <c r="E11" s="15"/>
      <c r="F11" s="39"/>
      <c r="G11" s="24"/>
      <c r="H11" s="27"/>
      <c r="I11" s="7"/>
      <c r="J11" s="32"/>
      <c r="K11" s="32"/>
      <c r="L11" s="7"/>
      <c r="M11" s="7"/>
      <c r="N11" s="7"/>
      <c r="O11" s="7"/>
    </row>
    <row r="12" spans="1:15" s="5" customFormat="1" ht="35.25" customHeight="1" x14ac:dyDescent="0.25">
      <c r="B12" s="11" t="s">
        <v>55</v>
      </c>
      <c r="C12" s="14" t="s">
        <v>56</v>
      </c>
      <c r="D12" s="14" t="s">
        <v>57</v>
      </c>
      <c r="E12" s="14" t="s">
        <v>58</v>
      </c>
      <c r="F12" s="37">
        <v>34671</v>
      </c>
      <c r="G12" s="23">
        <v>13373298.119999999</v>
      </c>
      <c r="H12" s="23">
        <v>0.66</v>
      </c>
      <c r="J12" s="31"/>
      <c r="K12" s="31"/>
    </row>
    <row r="13" spans="1:15" s="5" customFormat="1" ht="35.25" customHeight="1" x14ac:dyDescent="0.25">
      <c r="B13" s="11" t="s">
        <v>59</v>
      </c>
      <c r="C13" s="14" t="s">
        <v>60</v>
      </c>
      <c r="D13" s="14" t="s">
        <v>61</v>
      </c>
      <c r="E13" s="14" t="s">
        <v>62</v>
      </c>
      <c r="F13" s="37">
        <v>7230</v>
      </c>
      <c r="G13" s="23">
        <v>4165419.9</v>
      </c>
      <c r="H13" s="23">
        <v>0.2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61</v>
      </c>
      <c r="E14" s="14" t="s">
        <v>62</v>
      </c>
      <c r="F14" s="37">
        <v>43850</v>
      </c>
      <c r="G14" s="23">
        <v>42364362</v>
      </c>
      <c r="H14" s="23">
        <v>2.08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61</v>
      </c>
      <c r="E15" s="14" t="s">
        <v>62</v>
      </c>
      <c r="F15" s="37">
        <v>5000</v>
      </c>
      <c r="G15" s="23">
        <v>5208400</v>
      </c>
      <c r="H15" s="23">
        <v>0.26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69</v>
      </c>
      <c r="E16" s="14" t="s">
        <v>70</v>
      </c>
      <c r="F16" s="37">
        <v>37100</v>
      </c>
      <c r="G16" s="23">
        <v>16594830</v>
      </c>
      <c r="H16" s="23">
        <v>0.81</v>
      </c>
      <c r="J16" s="31"/>
      <c r="K16" s="31"/>
    </row>
    <row r="17" spans="2:11" s="5" customFormat="1" ht="35.25" customHeight="1" x14ac:dyDescent="0.25">
      <c r="B17" s="11" t="s">
        <v>71</v>
      </c>
      <c r="C17" s="14" t="s">
        <v>72</v>
      </c>
      <c r="D17" s="14" t="s">
        <v>69</v>
      </c>
      <c r="E17" s="14" t="s">
        <v>70</v>
      </c>
      <c r="F17" s="37">
        <v>21750</v>
      </c>
      <c r="G17" s="23">
        <v>13342320</v>
      </c>
      <c r="H17" s="23">
        <v>0.65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57</v>
      </c>
      <c r="E18" s="14" t="s">
        <v>58</v>
      </c>
      <c r="F18" s="37">
        <v>64492</v>
      </c>
      <c r="G18" s="23">
        <v>15990146.48</v>
      </c>
      <c r="H18" s="23">
        <v>0.78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57</v>
      </c>
      <c r="E19" s="14" t="s">
        <v>58</v>
      </c>
      <c r="F19" s="37">
        <v>22790</v>
      </c>
      <c r="G19" s="23">
        <v>10188041.6</v>
      </c>
      <c r="H19" s="23">
        <v>0.5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1600</v>
      </c>
      <c r="G20" s="23">
        <v>1577792</v>
      </c>
      <c r="H20" s="23">
        <v>0.08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61</v>
      </c>
      <c r="E21" s="14" t="s">
        <v>62</v>
      </c>
      <c r="F21" s="37">
        <v>49400</v>
      </c>
      <c r="G21" s="23">
        <v>42593668</v>
      </c>
      <c r="H21" s="23">
        <v>2.09</v>
      </c>
      <c r="J21" s="31"/>
      <c r="K21" s="31"/>
    </row>
    <row r="22" spans="2:11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SUM($G$12:$G$21)</f>
        <v>165398278.09999999</v>
      </c>
      <c r="H22" s="23">
        <f>(G22/$O$2) *100</f>
        <v>8.1031320246443261</v>
      </c>
      <c r="J22" s="31"/>
      <c r="K22" s="31"/>
    </row>
    <row r="23" spans="2:11" s="5" customFormat="1" ht="35.25" customHeight="1" x14ac:dyDescent="0.25">
      <c r="B23" s="12" t="s">
        <v>15</v>
      </c>
      <c r="C23" s="13"/>
      <c r="D23" s="13"/>
      <c r="E23" s="13"/>
      <c r="F23" s="38"/>
      <c r="G23" s="23"/>
      <c r="H23" s="28"/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/>
      <c r="H24" s="23">
        <f>(G24/$O$2) *100</f>
        <v>0</v>
      </c>
      <c r="J24" s="31"/>
      <c r="K24" s="31"/>
    </row>
    <row r="25" spans="2:11" s="5" customFormat="1" ht="35.25" customHeight="1" x14ac:dyDescent="0.25">
      <c r="B25" s="10" t="s">
        <v>16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83</v>
      </c>
      <c r="C26" s="14" t="s">
        <v>84</v>
      </c>
      <c r="D26" s="14" t="s">
        <v>85</v>
      </c>
      <c r="E26" s="14" t="s">
        <v>86</v>
      </c>
      <c r="F26" s="37">
        <v>8450</v>
      </c>
      <c r="G26" s="23">
        <v>9115691</v>
      </c>
      <c r="H26" s="23">
        <v>0.45</v>
      </c>
      <c r="J26" s="31"/>
      <c r="K26" s="31"/>
    </row>
    <row r="27" spans="2:11" s="5" customFormat="1" ht="35.25" customHeight="1" x14ac:dyDescent="0.25">
      <c r="B27" s="11" t="s">
        <v>87</v>
      </c>
      <c r="C27" s="14" t="s">
        <v>88</v>
      </c>
      <c r="D27" s="14" t="s">
        <v>85</v>
      </c>
      <c r="E27" s="14" t="s">
        <v>86</v>
      </c>
      <c r="F27" s="37">
        <v>24381</v>
      </c>
      <c r="G27" s="23">
        <v>27530781.390000001</v>
      </c>
      <c r="H27" s="23">
        <v>1.35</v>
      </c>
      <c r="J27" s="31"/>
      <c r="K27" s="31"/>
    </row>
    <row r="28" spans="2:11" s="5" customFormat="1" ht="35.25" customHeight="1" x14ac:dyDescent="0.25">
      <c r="B28" s="11" t="s">
        <v>89</v>
      </c>
      <c r="C28" s="14" t="s">
        <v>90</v>
      </c>
      <c r="D28" s="14" t="s">
        <v>91</v>
      </c>
      <c r="E28" s="14" t="s">
        <v>92</v>
      </c>
      <c r="F28" s="37">
        <v>12050</v>
      </c>
      <c r="G28" s="23">
        <v>10828612</v>
      </c>
      <c r="H28" s="23">
        <v>0.53</v>
      </c>
      <c r="J28" s="31"/>
      <c r="K28" s="31"/>
    </row>
    <row r="29" spans="2:11" s="5" customFormat="1" ht="35.25" customHeight="1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57600</v>
      </c>
      <c r="G29" s="23">
        <v>41512320</v>
      </c>
      <c r="H29" s="23">
        <v>2.0299999999999998</v>
      </c>
      <c r="J29" s="31"/>
      <c r="K29" s="31"/>
    </row>
    <row r="30" spans="2:11" s="5" customFormat="1" ht="35.25" customHeight="1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49963</v>
      </c>
      <c r="G30" s="23">
        <v>47717662.780000001</v>
      </c>
      <c r="H30" s="23">
        <v>2.34</v>
      </c>
      <c r="J30" s="31"/>
      <c r="K30" s="31"/>
    </row>
    <row r="31" spans="2:11" s="5" customFormat="1" ht="35.25" customHeight="1" x14ac:dyDescent="0.25">
      <c r="B31" s="11" t="s">
        <v>101</v>
      </c>
      <c r="C31" s="14" t="s">
        <v>102</v>
      </c>
      <c r="D31" s="14" t="s">
        <v>103</v>
      </c>
      <c r="E31" s="14" t="s">
        <v>104</v>
      </c>
      <c r="F31" s="37">
        <v>19000</v>
      </c>
      <c r="G31" s="23">
        <v>16280340</v>
      </c>
      <c r="H31" s="23">
        <v>0.8</v>
      </c>
      <c r="J31" s="31"/>
      <c r="K31" s="31"/>
    </row>
    <row r="32" spans="2:11" s="5" customFormat="1" ht="35.25" customHeight="1" x14ac:dyDescent="0.25">
      <c r="B32" s="11" t="s">
        <v>105</v>
      </c>
      <c r="C32" s="14" t="s">
        <v>106</v>
      </c>
      <c r="D32" s="14" t="s">
        <v>107</v>
      </c>
      <c r="E32" s="14" t="s">
        <v>108</v>
      </c>
      <c r="F32" s="37">
        <v>14950</v>
      </c>
      <c r="G32" s="23">
        <v>15314780</v>
      </c>
      <c r="H32" s="23">
        <v>0.75</v>
      </c>
      <c r="J32" s="31"/>
      <c r="K32" s="31"/>
    </row>
    <row r="33" spans="2:11" s="5" customFormat="1" ht="35.25" customHeight="1" x14ac:dyDescent="0.25">
      <c r="B33" s="11" t="s">
        <v>109</v>
      </c>
      <c r="C33" s="14" t="s">
        <v>110</v>
      </c>
      <c r="D33" s="14" t="s">
        <v>111</v>
      </c>
      <c r="E33" s="14" t="s">
        <v>112</v>
      </c>
      <c r="F33" s="37">
        <v>800</v>
      </c>
      <c r="G33" s="23">
        <v>795064</v>
      </c>
      <c r="H33" s="23">
        <v>0.04</v>
      </c>
      <c r="J33" s="31"/>
      <c r="K33" s="31"/>
    </row>
    <row r="34" spans="2:11" s="5" customFormat="1" ht="35.25" customHeight="1" x14ac:dyDescent="0.25">
      <c r="B34" s="11" t="s">
        <v>113</v>
      </c>
      <c r="C34" s="14" t="s">
        <v>114</v>
      </c>
      <c r="D34" s="14" t="s">
        <v>85</v>
      </c>
      <c r="E34" s="14" t="s">
        <v>86</v>
      </c>
      <c r="F34" s="37">
        <v>32000</v>
      </c>
      <c r="G34" s="23">
        <v>31862720</v>
      </c>
      <c r="H34" s="23">
        <v>1.56</v>
      </c>
      <c r="J34" s="31"/>
      <c r="K34" s="31"/>
    </row>
    <row r="35" spans="2:11" s="5" customFormat="1" ht="35.25" customHeight="1" x14ac:dyDescent="0.25">
      <c r="B35" s="11" t="s">
        <v>115</v>
      </c>
      <c r="C35" s="14" t="s">
        <v>116</v>
      </c>
      <c r="D35" s="14" t="s">
        <v>95</v>
      </c>
      <c r="E35" s="14" t="s">
        <v>96</v>
      </c>
      <c r="F35" s="37">
        <v>7850</v>
      </c>
      <c r="G35" s="23">
        <v>6641728</v>
      </c>
      <c r="H35" s="23">
        <v>0.33</v>
      </c>
      <c r="J35" s="31"/>
      <c r="K35" s="31"/>
    </row>
    <row r="36" spans="2:11" s="5" customFormat="1" ht="35.25" customHeight="1" x14ac:dyDescent="0.25">
      <c r="B36" s="11" t="s">
        <v>117</v>
      </c>
      <c r="C36" s="14" t="s">
        <v>118</v>
      </c>
      <c r="D36" s="14" t="s">
        <v>119</v>
      </c>
      <c r="E36" s="14" t="s">
        <v>120</v>
      </c>
      <c r="F36" s="37">
        <v>1547</v>
      </c>
      <c r="G36" s="23">
        <v>908653.66</v>
      </c>
      <c r="H36" s="23">
        <v>0.04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103</v>
      </c>
      <c r="E37" s="14" t="s">
        <v>104</v>
      </c>
      <c r="F37" s="37">
        <v>88416</v>
      </c>
      <c r="G37" s="23">
        <v>78654873.599999994</v>
      </c>
      <c r="H37" s="23">
        <v>3.85</v>
      </c>
      <c r="J37" s="31"/>
      <c r="K37" s="31"/>
    </row>
    <row r="38" spans="2:11" s="5" customFormat="1" ht="35.25" customHeight="1" x14ac:dyDescent="0.25">
      <c r="B38" s="11" t="s">
        <v>123</v>
      </c>
      <c r="C38" s="14" t="s">
        <v>124</v>
      </c>
      <c r="D38" s="14" t="s">
        <v>125</v>
      </c>
      <c r="E38" s="14" t="s">
        <v>126</v>
      </c>
      <c r="F38" s="37">
        <v>45014</v>
      </c>
      <c r="G38" s="23">
        <v>44771824.68</v>
      </c>
      <c r="H38" s="23">
        <v>2.19</v>
      </c>
      <c r="J38" s="31"/>
      <c r="K38" s="31"/>
    </row>
    <row r="39" spans="2:11" s="5" customFormat="1" ht="35.25" customHeight="1" x14ac:dyDescent="0.25">
      <c r="B39" s="11" t="s">
        <v>127</v>
      </c>
      <c r="C39" s="14" t="s">
        <v>128</v>
      </c>
      <c r="D39" s="14" t="s">
        <v>103</v>
      </c>
      <c r="E39" s="14" t="s">
        <v>104</v>
      </c>
      <c r="F39" s="37">
        <v>15000</v>
      </c>
      <c r="G39" s="23">
        <v>12025500</v>
      </c>
      <c r="H39" s="23">
        <v>0.59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131</v>
      </c>
      <c r="E40" s="14" t="s">
        <v>132</v>
      </c>
      <c r="F40" s="37">
        <v>9150</v>
      </c>
      <c r="G40" s="23">
        <v>9905881.5</v>
      </c>
      <c r="H40" s="23">
        <v>0.49</v>
      </c>
      <c r="J40" s="31"/>
      <c r="K40" s="31"/>
    </row>
    <row r="41" spans="2:11" s="5" customFormat="1" ht="35.25" customHeight="1" x14ac:dyDescent="0.25">
      <c r="B41" s="11" t="s">
        <v>133</v>
      </c>
      <c r="C41" s="14" t="s">
        <v>134</v>
      </c>
      <c r="D41" s="14" t="s">
        <v>135</v>
      </c>
      <c r="E41" s="14" t="s">
        <v>136</v>
      </c>
      <c r="F41" s="37">
        <v>549</v>
      </c>
      <c r="G41" s="23">
        <v>530224.19999999995</v>
      </c>
      <c r="H41" s="23">
        <v>0.03</v>
      </c>
      <c r="J41" s="31"/>
      <c r="K41" s="31"/>
    </row>
    <row r="42" spans="2:11" s="5" customFormat="1" ht="35.25" customHeight="1" x14ac:dyDescent="0.25">
      <c r="B42" s="11" t="s">
        <v>137</v>
      </c>
      <c r="C42" s="14" t="s">
        <v>138</v>
      </c>
      <c r="D42" s="14" t="s">
        <v>95</v>
      </c>
      <c r="E42" s="14" t="s">
        <v>96</v>
      </c>
      <c r="F42" s="37">
        <v>14850</v>
      </c>
      <c r="G42" s="23">
        <v>13432419</v>
      </c>
      <c r="H42" s="23">
        <v>0.66</v>
      </c>
      <c r="J42" s="31"/>
      <c r="K42" s="31"/>
    </row>
    <row r="43" spans="2:11" s="5" customFormat="1" ht="35.25" customHeight="1" x14ac:dyDescent="0.25">
      <c r="B43" s="11" t="s">
        <v>139</v>
      </c>
      <c r="C43" s="14" t="s">
        <v>140</v>
      </c>
      <c r="D43" s="14" t="s">
        <v>141</v>
      </c>
      <c r="E43" s="14" t="s">
        <v>142</v>
      </c>
      <c r="F43" s="37">
        <v>39796</v>
      </c>
      <c r="G43" s="23">
        <v>39034702.520000003</v>
      </c>
      <c r="H43" s="23">
        <v>1.91</v>
      </c>
      <c r="J43" s="31"/>
      <c r="K43" s="31"/>
    </row>
    <row r="44" spans="2:11" s="5" customFormat="1" ht="35.25" customHeight="1" x14ac:dyDescent="0.25">
      <c r="B44" s="11" t="s">
        <v>143</v>
      </c>
      <c r="C44" s="14" t="s">
        <v>144</v>
      </c>
      <c r="D44" s="14" t="s">
        <v>103</v>
      </c>
      <c r="E44" s="14" t="s">
        <v>104</v>
      </c>
      <c r="F44" s="37">
        <v>37150</v>
      </c>
      <c r="G44" s="23">
        <v>30888739</v>
      </c>
      <c r="H44" s="23">
        <v>1.51</v>
      </c>
      <c r="J44" s="31"/>
      <c r="K44" s="31"/>
    </row>
    <row r="45" spans="2:11" s="5" customFormat="1" ht="35.25" customHeight="1" x14ac:dyDescent="0.25">
      <c r="B45" s="11" t="s">
        <v>145</v>
      </c>
      <c r="C45" s="14" t="s">
        <v>146</v>
      </c>
      <c r="D45" s="14" t="s">
        <v>125</v>
      </c>
      <c r="E45" s="14" t="s">
        <v>126</v>
      </c>
      <c r="F45" s="37">
        <v>40000</v>
      </c>
      <c r="G45" s="23">
        <v>40892000</v>
      </c>
      <c r="H45" s="23">
        <v>2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103</v>
      </c>
      <c r="E46" s="14" t="s">
        <v>104</v>
      </c>
      <c r="F46" s="37">
        <v>380</v>
      </c>
      <c r="G46" s="23">
        <v>355281</v>
      </c>
      <c r="H46" s="23">
        <v>0.02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151</v>
      </c>
      <c r="E47" s="14" t="s">
        <v>152</v>
      </c>
      <c r="F47" s="37">
        <v>29658</v>
      </c>
      <c r="G47" s="23">
        <v>24492169.559999999</v>
      </c>
      <c r="H47" s="23">
        <v>1.2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500</v>
      </c>
      <c r="G48" s="23">
        <v>431640</v>
      </c>
      <c r="H48" s="23">
        <v>0.02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159</v>
      </c>
      <c r="E49" s="14" t="s">
        <v>160</v>
      </c>
      <c r="F49" s="37">
        <v>50000</v>
      </c>
      <c r="G49" s="23">
        <v>49656500</v>
      </c>
      <c r="H49" s="23">
        <v>2.4300000000000002</v>
      </c>
      <c r="J49" s="31"/>
      <c r="K49" s="31"/>
    </row>
    <row r="50" spans="2:11" s="5" customFormat="1" ht="35.25" customHeight="1" x14ac:dyDescent="0.25">
      <c r="B50" s="11" t="s">
        <v>161</v>
      </c>
      <c r="C50" s="14" t="s">
        <v>162</v>
      </c>
      <c r="D50" s="14" t="s">
        <v>163</v>
      </c>
      <c r="E50" s="14" t="s">
        <v>164</v>
      </c>
      <c r="F50" s="37">
        <v>1421</v>
      </c>
      <c r="G50" s="23">
        <v>1334063.22</v>
      </c>
      <c r="H50" s="23">
        <v>7.0000000000000007E-2</v>
      </c>
      <c r="J50" s="31"/>
      <c r="K50" s="31"/>
    </row>
    <row r="51" spans="2:11" s="5" customFormat="1" ht="35.25" customHeight="1" x14ac:dyDescent="0.25">
      <c r="B51" s="11" t="s">
        <v>165</v>
      </c>
      <c r="C51" s="14" t="s">
        <v>166</v>
      </c>
      <c r="D51" s="14" t="s">
        <v>167</v>
      </c>
      <c r="E51" s="14" t="s">
        <v>168</v>
      </c>
      <c r="F51" s="37">
        <v>28200</v>
      </c>
      <c r="G51" s="23">
        <v>27681120</v>
      </c>
      <c r="H51" s="23">
        <v>1.36</v>
      </c>
      <c r="J51" s="31"/>
      <c r="K51" s="31"/>
    </row>
    <row r="52" spans="2:11" s="5" customFormat="1" ht="35.25" customHeight="1" x14ac:dyDescent="0.25">
      <c r="B52" s="11" t="s">
        <v>169</v>
      </c>
      <c r="C52" s="14" t="s">
        <v>170</v>
      </c>
      <c r="D52" s="14" t="s">
        <v>85</v>
      </c>
      <c r="E52" s="14" t="s">
        <v>86</v>
      </c>
      <c r="F52" s="37">
        <v>39895</v>
      </c>
      <c r="G52" s="23">
        <v>40968973.399999999</v>
      </c>
      <c r="H52" s="23">
        <v>2.0099999999999998</v>
      </c>
      <c r="J52" s="31"/>
      <c r="K52" s="31"/>
    </row>
    <row r="53" spans="2:11" s="5" customFormat="1" ht="35.25" customHeight="1" x14ac:dyDescent="0.25">
      <c r="B53" s="11" t="s">
        <v>171</v>
      </c>
      <c r="C53" s="14" t="s">
        <v>172</v>
      </c>
      <c r="D53" s="14" t="s">
        <v>173</v>
      </c>
      <c r="E53" s="14" t="s">
        <v>174</v>
      </c>
      <c r="F53" s="37">
        <v>21430</v>
      </c>
      <c r="G53" s="23">
        <v>21352423.399999999</v>
      </c>
      <c r="H53" s="23">
        <v>1.05</v>
      </c>
      <c r="J53" s="31"/>
      <c r="K53" s="31"/>
    </row>
    <row r="54" spans="2:11" s="5" customFormat="1" ht="35.25" customHeight="1" x14ac:dyDescent="0.25">
      <c r="B54" s="11" t="s">
        <v>175</v>
      </c>
      <c r="C54" s="14" t="s">
        <v>176</v>
      </c>
      <c r="D54" s="14" t="s">
        <v>107</v>
      </c>
      <c r="E54" s="14" t="s">
        <v>108</v>
      </c>
      <c r="F54" s="37">
        <v>38700</v>
      </c>
      <c r="G54" s="23">
        <v>39488706</v>
      </c>
      <c r="H54" s="23">
        <v>1.93</v>
      </c>
      <c r="J54" s="31"/>
      <c r="K54" s="31"/>
    </row>
    <row r="55" spans="2:11" s="5" customFormat="1" ht="35.25" customHeight="1" x14ac:dyDescent="0.25">
      <c r="B55" s="11" t="s">
        <v>177</v>
      </c>
      <c r="C55" s="14" t="s">
        <v>178</v>
      </c>
      <c r="D55" s="14" t="s">
        <v>173</v>
      </c>
      <c r="E55" s="14" t="s">
        <v>174</v>
      </c>
      <c r="F55" s="37">
        <v>40000</v>
      </c>
      <c r="G55" s="23">
        <v>39678400</v>
      </c>
      <c r="H55" s="23">
        <v>1.94</v>
      </c>
      <c r="J55" s="31"/>
      <c r="K55" s="31"/>
    </row>
    <row r="56" spans="2:11" s="5" customFormat="1" ht="35.25" customHeight="1" x14ac:dyDescent="0.25">
      <c r="B56" s="11" t="s">
        <v>179</v>
      </c>
      <c r="C56" s="14" t="s">
        <v>180</v>
      </c>
      <c r="D56" s="14" t="s">
        <v>151</v>
      </c>
      <c r="E56" s="14" t="s">
        <v>152</v>
      </c>
      <c r="F56" s="37">
        <v>11000</v>
      </c>
      <c r="G56" s="23">
        <v>10741390</v>
      </c>
      <c r="H56" s="23">
        <v>0.53</v>
      </c>
      <c r="J56" s="31"/>
      <c r="K56" s="31"/>
    </row>
    <row r="57" spans="2:11" s="5" customFormat="1" ht="35.25" customHeight="1" x14ac:dyDescent="0.25">
      <c r="B57" s="11" t="s">
        <v>181</v>
      </c>
      <c r="C57" s="14" t="s">
        <v>182</v>
      </c>
      <c r="D57" s="14" t="s">
        <v>183</v>
      </c>
      <c r="E57" s="14" t="s">
        <v>184</v>
      </c>
      <c r="F57" s="37">
        <v>42000</v>
      </c>
      <c r="G57" s="23">
        <v>38346840</v>
      </c>
      <c r="H57" s="23">
        <v>1.88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151</v>
      </c>
      <c r="E58" s="14" t="s">
        <v>152</v>
      </c>
      <c r="F58" s="37">
        <v>8200</v>
      </c>
      <c r="G58" s="23">
        <v>8217138</v>
      </c>
      <c r="H58" s="23">
        <v>0.4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20050</v>
      </c>
      <c r="G59" s="23">
        <v>19392360</v>
      </c>
      <c r="H59" s="23">
        <v>0.95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193</v>
      </c>
      <c r="E60" s="14" t="s">
        <v>194</v>
      </c>
      <c r="F60" s="37">
        <v>21251</v>
      </c>
      <c r="G60" s="23">
        <v>20803453.940000001</v>
      </c>
      <c r="H60" s="23">
        <v>1.02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197</v>
      </c>
      <c r="E61" s="14" t="s">
        <v>198</v>
      </c>
      <c r="F61" s="37">
        <v>10000</v>
      </c>
      <c r="G61" s="23">
        <v>1844000</v>
      </c>
      <c r="H61" s="23">
        <v>0.09</v>
      </c>
      <c r="J61" s="31"/>
      <c r="K61" s="31"/>
    </row>
    <row r="62" spans="2:11" s="5" customFormat="1" ht="35.25" customHeight="1" x14ac:dyDescent="0.25">
      <c r="B62" s="11" t="s">
        <v>199</v>
      </c>
      <c r="C62" s="14" t="s">
        <v>200</v>
      </c>
      <c r="D62" s="14" t="s">
        <v>155</v>
      </c>
      <c r="E62" s="14" t="s">
        <v>156</v>
      </c>
      <c r="F62" s="37">
        <v>35437</v>
      </c>
      <c r="G62" s="23">
        <v>36942718.130000003</v>
      </c>
      <c r="H62" s="23">
        <v>1.81</v>
      </c>
      <c r="J62" s="31"/>
      <c r="K62" s="31"/>
    </row>
    <row r="63" spans="2:11" s="5" customFormat="1" ht="35.25" customHeight="1" x14ac:dyDescent="0.25">
      <c r="B63" s="11" t="s">
        <v>201</v>
      </c>
      <c r="C63" s="14" t="s">
        <v>202</v>
      </c>
      <c r="D63" s="14" t="s">
        <v>163</v>
      </c>
      <c r="E63" s="14" t="s">
        <v>164</v>
      </c>
      <c r="F63" s="37">
        <v>2732</v>
      </c>
      <c r="G63" s="23">
        <v>2344629.7200000002</v>
      </c>
      <c r="H63" s="23">
        <v>0.11</v>
      </c>
      <c r="J63" s="31"/>
      <c r="K63" s="31"/>
    </row>
    <row r="64" spans="2:11" s="5" customFormat="1" ht="35.25" customHeight="1" x14ac:dyDescent="0.25">
      <c r="B64" s="11" t="s">
        <v>203</v>
      </c>
      <c r="C64" s="14" t="s">
        <v>204</v>
      </c>
      <c r="D64" s="14" t="s">
        <v>163</v>
      </c>
      <c r="E64" s="14" t="s">
        <v>164</v>
      </c>
      <c r="F64" s="37">
        <v>2556</v>
      </c>
      <c r="G64" s="23">
        <v>2137097.16</v>
      </c>
      <c r="H64" s="23">
        <v>0.1</v>
      </c>
      <c r="J64" s="31"/>
      <c r="K64" s="31"/>
    </row>
    <row r="65" spans="1:15" s="5" customFormat="1" ht="35.25" customHeight="1" x14ac:dyDescent="0.25">
      <c r="B65" s="11" t="s">
        <v>205</v>
      </c>
      <c r="C65" s="14" t="s">
        <v>206</v>
      </c>
      <c r="D65" s="14" t="s">
        <v>207</v>
      </c>
      <c r="E65" s="14" t="s">
        <v>208</v>
      </c>
      <c r="F65" s="37">
        <v>46850</v>
      </c>
      <c r="G65" s="23">
        <v>47416885</v>
      </c>
      <c r="H65" s="23">
        <v>2.3199999999999998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163</v>
      </c>
      <c r="E66" s="14" t="s">
        <v>164</v>
      </c>
      <c r="F66" s="37">
        <v>74700</v>
      </c>
      <c r="G66" s="23">
        <v>63400131</v>
      </c>
      <c r="H66" s="23">
        <v>3.11</v>
      </c>
      <c r="J66" s="31"/>
      <c r="K66" s="31"/>
    </row>
    <row r="67" spans="1:15" s="5" customFormat="1" ht="35.25" customHeight="1" x14ac:dyDescent="0.25">
      <c r="B67" s="11" t="s">
        <v>211</v>
      </c>
      <c r="C67" s="14" t="s">
        <v>212</v>
      </c>
      <c r="D67" s="14" t="s">
        <v>85</v>
      </c>
      <c r="E67" s="14" t="s">
        <v>86</v>
      </c>
      <c r="F67" s="37">
        <v>47500</v>
      </c>
      <c r="G67" s="23">
        <v>45909225</v>
      </c>
      <c r="H67" s="23">
        <v>2.25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85</v>
      </c>
      <c r="E68" s="14" t="s">
        <v>86</v>
      </c>
      <c r="F68" s="37">
        <v>30000</v>
      </c>
      <c r="G68" s="23">
        <v>30623400</v>
      </c>
      <c r="H68" s="23">
        <v>1.5</v>
      </c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>
        <f>SUM($G$26:$G$68)</f>
        <v>1052203061.86</v>
      </c>
      <c r="H69" s="23">
        <f>(G69/$O$2) *100</f>
        <v>51.549148062059423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2" t="s">
        <v>27</v>
      </c>
      <c r="C70" s="16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9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10</v>
      </c>
      <c r="C74" s="13"/>
      <c r="D74" s="13"/>
      <c r="E74" s="13"/>
      <c r="F74" s="38"/>
      <c r="G74" s="23"/>
      <c r="H74" s="23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28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32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2" t="s">
        <v>29</v>
      </c>
      <c r="C80" s="13"/>
      <c r="D80" s="13"/>
      <c r="E80" s="13"/>
      <c r="F80" s="38"/>
      <c r="G80" s="23"/>
      <c r="H80" s="29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215</v>
      </c>
      <c r="C81" s="14"/>
      <c r="D81" s="14" t="s">
        <v>216</v>
      </c>
      <c r="E81" s="14" t="s">
        <v>217</v>
      </c>
      <c r="F81" s="37"/>
      <c r="G81" s="23">
        <v>31201.01</v>
      </c>
      <c r="H81" s="23"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218</v>
      </c>
      <c r="C82" s="14"/>
      <c r="D82" s="14" t="s">
        <v>219</v>
      </c>
      <c r="E82" s="14" t="s">
        <v>220</v>
      </c>
      <c r="F82" s="37"/>
      <c r="G82" s="23">
        <v>20532052.460000001</v>
      </c>
      <c r="H82" s="23">
        <v>1.01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221</v>
      </c>
      <c r="C83" s="14"/>
      <c r="D83" s="14" t="s">
        <v>222</v>
      </c>
      <c r="E83" s="14" t="s">
        <v>217</v>
      </c>
      <c r="F83" s="37"/>
      <c r="G83" s="23">
        <v>144525270.27000001</v>
      </c>
      <c r="H83" s="23">
        <v>7.08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>
        <f>SUM($G$81:$G$83)</f>
        <v>165088523.74000001</v>
      </c>
      <c r="H84" s="23">
        <f>(G84/$O$2) *100</f>
        <v>8.0879566521850581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2" t="s">
        <v>30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0" t="s">
        <v>11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25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223</v>
      </c>
      <c r="C90" s="14"/>
      <c r="D90" s="14" t="s">
        <v>224</v>
      </c>
      <c r="E90" s="14" t="s">
        <v>225</v>
      </c>
      <c r="F90" s="37"/>
      <c r="G90" s="23">
        <v>67574708.879999995</v>
      </c>
      <c r="H90" s="23">
        <v>3.31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>
        <f>SUM($G$90)</f>
        <v>67574708.879999995</v>
      </c>
      <c r="H91" s="23">
        <f>(G91/$O$2) *100</f>
        <v>3.3105954540257407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17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18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26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22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19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31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226</v>
      </c>
      <c r="C103" s="14"/>
      <c r="D103" s="14" t="s">
        <v>216</v>
      </c>
      <c r="E103" s="14" t="s">
        <v>217</v>
      </c>
      <c r="F103" s="37"/>
      <c r="G103" s="23">
        <v>13540990.279999999</v>
      </c>
      <c r="H103" s="23">
        <v>0.66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>
        <f>SUM($G$103)</f>
        <v>13540990.279999999</v>
      </c>
      <c r="H104" s="23">
        <f>(G104/$O$2) *100</f>
        <v>0.66339524959822127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20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227</v>
      </c>
      <c r="C106" s="14"/>
      <c r="D106" s="14" t="s">
        <v>216</v>
      </c>
      <c r="E106" s="14" t="s">
        <v>217</v>
      </c>
      <c r="F106" s="37"/>
      <c r="G106" s="23">
        <v>156007.81</v>
      </c>
      <c r="H106" s="23">
        <v>0.01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>
        <f>SUM($G$106)</f>
        <v>156007.81</v>
      </c>
      <c r="H107" s="23">
        <f>(G107/$O$2) *100</f>
        <v>7.6430776416022876E-3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34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228</v>
      </c>
      <c r="C109" s="14"/>
      <c r="D109" s="14" t="s">
        <v>229</v>
      </c>
      <c r="E109" s="14" t="s">
        <v>230</v>
      </c>
      <c r="F109" s="37"/>
      <c r="G109" s="23">
        <v>2305047.0699999998</v>
      </c>
      <c r="H109" s="23">
        <v>0.11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228</v>
      </c>
      <c r="C110" s="14"/>
      <c r="D110" s="14" t="s">
        <v>231</v>
      </c>
      <c r="E110" s="14" t="s">
        <v>232</v>
      </c>
      <c r="F110" s="37"/>
      <c r="G110" s="23">
        <v>2289515.39</v>
      </c>
      <c r="H110" s="23">
        <v>0.11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233</v>
      </c>
      <c r="C111" s="14"/>
      <c r="D111" s="14" t="s">
        <v>229</v>
      </c>
      <c r="E111" s="14" t="s">
        <v>230</v>
      </c>
      <c r="F111" s="37"/>
      <c r="G111" s="23">
        <v>-2305047.0699999998</v>
      </c>
      <c r="H111" s="23">
        <v>-0.11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234</v>
      </c>
      <c r="C112" s="14"/>
      <c r="D112" s="14" t="s">
        <v>231</v>
      </c>
      <c r="E112" s="14" t="s">
        <v>232</v>
      </c>
      <c r="F112" s="37"/>
      <c r="G112" s="23">
        <v>-2289515.39</v>
      </c>
      <c r="H112" s="23">
        <v>-0.11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1" t="s">
        <v>5</v>
      </c>
      <c r="C113" s="13"/>
      <c r="D113" s="13"/>
      <c r="E113" s="13"/>
      <c r="F113" s="38"/>
      <c r="G113" s="23">
        <f>SUM($G$109:$G$112)</f>
        <v>0</v>
      </c>
      <c r="H113" s="23">
        <f>(G113/$O$2) *100</f>
        <v>0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7"/>
      <c r="B114" s="10" t="s">
        <v>23</v>
      </c>
      <c r="C114" s="15"/>
      <c r="D114" s="15"/>
      <c r="E114" s="15"/>
      <c r="F114" s="39"/>
      <c r="G114" s="24">
        <f>G113+G107+G104+G101+G99+G97+G95+G93+G91+G88+G86+G84+G79+G77+G75+G73+G71+G69+G24+G22+G10</f>
        <v>2041164794.02</v>
      </c>
      <c r="H114" s="24">
        <v>100</v>
      </c>
      <c r="I114" s="7"/>
      <c r="J114" s="33">
        <v>2041164794.02</v>
      </c>
      <c r="K114" s="17">
        <f>ROUND(G114,2)-ROUND(J114,2)</f>
        <v>0</v>
      </c>
      <c r="L114" s="7"/>
      <c r="M114" s="7"/>
      <c r="N114" s="7"/>
      <c r="O114" s="7"/>
    </row>
    <row r="115" spans="1:15" ht="35.25" customHeight="1" x14ac:dyDescent="0.25"/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Анастасия Максимовна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2025-07-07T11:48:17Z</dcterms:modified>
</cp:coreProperties>
</file>