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5-02-24_портфели 10.24-01.25\"/>
    </mc:Choice>
  </mc:AlternateContent>
  <xr:revisionPtr revIDLastSave="0" documentId="8_{C32750BB-27FD-4004-9EC5-861784ACAF4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портфеля'!$A$7:$O$10</definedName>
    <definedName name="Report07">'Состав портфеля'!$A$12:$O$22</definedName>
    <definedName name="Report08">'Состав портфеля'!$A$24:$O$24</definedName>
    <definedName name="Report09">'Состав портфеля'!$A$26:$O$70</definedName>
    <definedName name="Report10">'Состав портфеля'!$A$72:$O$72</definedName>
    <definedName name="Report11">'Состав портфеля'!$A$74:$O$74</definedName>
    <definedName name="Report12">'Состав портфеля'!$A$76:$O$76</definedName>
    <definedName name="Report13">'Состав портфеля'!$A$78:$O$78</definedName>
    <definedName name="Report14">'Состав портфеля'!$A$80:$O$80</definedName>
    <definedName name="Report15">'Состав портфеля'!$A$82:$O$85</definedName>
    <definedName name="Report16">'Состав портфеля'!$A$87:$O$87</definedName>
    <definedName name="Report17">'Состав портфеля'!$A$89:$O$89</definedName>
    <definedName name="Report18">'Состав портфеля'!$A$91:$O$92</definedName>
    <definedName name="Report19">'Состав портфеля'!$A$94:$O$94</definedName>
    <definedName name="Report20">'Состав портфеля'!$A$96:$O$96</definedName>
    <definedName name="Report21">'Состав портфеля'!$A$98:$O$98</definedName>
    <definedName name="Report22">'Состав портфеля'!$A$100:$O$100</definedName>
    <definedName name="Report23">'Состав портфеля'!$A$102:$O$102</definedName>
    <definedName name="Report24">'Состав портфеля'!$A$104:$O$104</definedName>
    <definedName name="Report25">'Состав портфеля'!$A$106:$O$106</definedName>
    <definedName name="Report26">'Состав портфеля'!$A$108:$O$112</definedName>
    <definedName name="Report27">'Состав портфеля'!$A$113:$K$113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2" i="12" l="1"/>
  <c r="G113" i="12" s="1"/>
  <c r="K113" i="12" s="1"/>
  <c r="G92" i="12"/>
  <c r="G85" i="12"/>
  <c r="G70" i="12"/>
  <c r="G22" i="12"/>
  <c r="G10" i="12"/>
  <c r="B5" i="9"/>
  <c r="B3" i="12" l="1"/>
  <c r="O1" i="12" l="1"/>
  <c r="O2" i="12" l="1"/>
  <c r="H112" i="12" s="1"/>
  <c r="H104" i="12" l="1"/>
  <c r="H106" i="12"/>
  <c r="H100" i="12"/>
  <c r="H102" i="12"/>
  <c r="H96" i="12"/>
  <c r="H98" i="12"/>
  <c r="H92" i="12"/>
  <c r="H94" i="12"/>
  <c r="H87" i="12"/>
  <c r="H89" i="12"/>
  <c r="H80" i="12"/>
  <c r="H85" i="12"/>
  <c r="H76" i="12"/>
  <c r="H78" i="12"/>
  <c r="H72" i="12"/>
  <c r="H74" i="12"/>
  <c r="H24" i="12"/>
  <c r="H70" i="12"/>
  <c r="H10" i="12"/>
  <c r="H22" i="12"/>
  <c r="B2" i="12"/>
</calcChain>
</file>

<file path=xl/sharedStrings.xml><?xml version="1.0" encoding="utf-8"?>
<sst xmlns="http://schemas.openxmlformats.org/spreadsheetml/2006/main" count="319" uniqueCount="235">
  <si>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</si>
  <si>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</si>
  <si>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</si>
  <si>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</si>
  <si>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</si>
  <si>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</si>
  <si>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</si>
  <si>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</si>
  <si>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</si>
  <si>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</si>
  <si>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</si>
  <si>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</si>
  <si>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</si>
  <si>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</si>
  <si>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</si>
  <si>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</si>
  <si>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</si>
  <si>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</si>
  <si>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</si>
  <si>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</si>
  <si>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</si>
  <si>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</si>
  <si>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</si>
  <si>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</si>
  <si>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</si>
  <si>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</si>
  <si>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</si>
  <si>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</si>
  <si>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</si>
  <si>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</si>
  <si>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</si>
  <si>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</si>
  <si>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</si>
  <si>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</si>
  <si>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</si>
  <si>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</si>
  <si>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</si>
  <si>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</si>
  <si>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</si>
  <si>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</si>
  <si>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</si>
  <si>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</si>
  <si>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</si>
  <si>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31.01.2025</t>
  </si>
  <si>
    <t>Report28</t>
  </si>
  <si>
    <t>Акционерное общество "Негосударственный пенсионный фонд "Авиаполис"</t>
  </si>
  <si>
    <t>Report29</t>
  </si>
  <si>
    <t>26237RMFS</t>
  </si>
  <si>
    <t>RU000A1038Z7</t>
  </si>
  <si>
    <t>Министерство финансов Российской Федерации</t>
  </si>
  <si>
    <t>1037739085636</t>
  </si>
  <si>
    <t>29024RMFS</t>
  </si>
  <si>
    <t>RU000A1066D5</t>
  </si>
  <si>
    <t>29025RMFS</t>
  </si>
  <si>
    <t>RU000A106Z61</t>
  </si>
  <si>
    <t>RU34014MOO0</t>
  </si>
  <si>
    <t>RU000A101WL3</t>
  </si>
  <si>
    <t>Министерство экономики и финансов Московской области</t>
  </si>
  <si>
    <t>1025002870837</t>
  </si>
  <si>
    <t>RU34021ANO0</t>
  </si>
  <si>
    <t>RU000A102895</t>
  </si>
  <si>
    <t>Министерство финансов и налоговой политики Новосибирской области</t>
  </si>
  <si>
    <t>1105476023223</t>
  </si>
  <si>
    <t>RU34024ANO0</t>
  </si>
  <si>
    <t>RU000A1099S4</t>
  </si>
  <si>
    <t>RU34026ANO0</t>
  </si>
  <si>
    <t>RU000A10ABC2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</si>
  <si>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</si>
  <si>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</si>
  <si>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</si>
  <si>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</si>
  <si>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</si>
  <si>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</si>
  <si>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</si>
  <si>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</si>
  <si>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RU35016MOO0</t>
  </si>
  <si>
    <t>RU000A102G35</t>
  </si>
  <si>
    <t>RU35016RSY0</t>
  </si>
  <si>
    <t>RU000A109L72</t>
  </si>
  <si>
    <t>Министерство финансов Республики Саха (Якутия)</t>
  </si>
  <si>
    <t>1031402066079</t>
  </si>
  <si>
    <t>RU35023ANO0</t>
  </si>
  <si>
    <t>RU000A107B19</t>
  </si>
  <si>
    <t>4-30-65045-D</t>
  </si>
  <si>
    <t>RU000A0JUAH8</t>
  </si>
  <si>
    <t>открытое акционерное общество "Российские железные дороги"</t>
  </si>
  <si>
    <t>1037739877295</t>
  </si>
  <si>
    <t>4-41-65045-D</t>
  </si>
  <si>
    <t>RU000A0JX1S1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</si>
  <si>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</si>
  <si>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</si>
  <si>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</si>
  <si>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</si>
  <si>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</si>
  <si>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</si>
  <si>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</si>
  <si>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</si>
  <si>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</si>
  <si>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</si>
  <si>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</si>
  <si>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</si>
  <si>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4B02-01-16643-A-002P</t>
  </si>
  <si>
    <t>RU000A104V75</t>
  </si>
  <si>
    <t>акционерное общество "Почта России"</t>
  </si>
  <si>
    <t>1197746000000</t>
  </si>
  <si>
    <t>4B02-01-36241-R-003P</t>
  </si>
  <si>
    <t>RU000A109JH1</t>
  </si>
  <si>
    <t>Общество с ограниченной ответственностью "ИКС 5 ФИНАНС"</t>
  </si>
  <si>
    <t>1067761792053</t>
  </si>
  <si>
    <t>4B02-01-55194-E-002P</t>
  </si>
  <si>
    <t>RU000A109E71</t>
  </si>
  <si>
    <t>Публичное акционерное общество "ТрансКонтейнер"</t>
  </si>
  <si>
    <t>1067746341024</t>
  </si>
  <si>
    <t>4B02-01-65045-D-001P</t>
  </si>
  <si>
    <t>RU000A0JXN05</t>
  </si>
  <si>
    <t>4B02-02-00011-T-003P</t>
  </si>
  <si>
    <t>RU000A104XR2</t>
  </si>
  <si>
    <t>4B02-02-12414-F-001P</t>
  </si>
  <si>
    <t>RU000A103133</t>
  </si>
  <si>
    <t>Акционерное общество Холдинговая компания "Новотранс"</t>
  </si>
  <si>
    <t>1064205128745</t>
  </si>
  <si>
    <t>4B02-02-16643-A-002P</t>
  </si>
  <si>
    <t>RU000A104W17</t>
  </si>
  <si>
    <t>4B02-03-00822-J-002P</t>
  </si>
  <si>
    <t>RU000A1065S5</t>
  </si>
  <si>
    <t>Публичное акционерное общество "МегаФон"</t>
  </si>
  <si>
    <t>1027809169585</t>
  </si>
  <si>
    <t>4B02-03-16643-A-002P</t>
  </si>
  <si>
    <t>RU000A104W33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</si>
  <si>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</si>
  <si>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</si>
  <si>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</si>
  <si>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</si>
  <si>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</si>
  <si>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</si>
  <si>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</si>
  <si>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</si>
  <si>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</si>
  <si>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</si>
  <si>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</si>
  <si>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</si>
  <si>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</si>
  <si>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</si>
  <si>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</si>
  <si>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</si>
  <si>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4B02-05-00822-J-002P</t>
  </si>
  <si>
    <t>RU000A108Q94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</si>
  <si>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</si>
  <si>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</si>
  <si>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</si>
  <si>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</si>
  <si>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</si>
  <si>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</si>
  <si>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</si>
  <si>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</si>
  <si>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</si>
  <si>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</si>
  <si>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</si>
  <si>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</si>
  <si>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</si>
  <si>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</si>
  <si>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</si>
  <si>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</si>
  <si>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</si>
  <si>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</si>
  <si>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</si>
  <si>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</si>
  <si>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</si>
  <si>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</si>
  <si>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</si>
  <si>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</si>
  <si>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</si>
  <si>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</si>
  <si>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</si>
  <si>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</si>
  <si>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4B02-08-36241-R-003P</t>
  </si>
  <si>
    <t>RU000A10AP21</t>
  </si>
  <si>
    <t>4B02-09-00124-A-001P</t>
  </si>
  <si>
    <t>RU000A1095W4</t>
  </si>
  <si>
    <t>4B02-09-36400-R-002P</t>
  </si>
  <si>
    <t>RU000A107050</t>
  </si>
  <si>
    <t>4B02-10-36442-R-001P</t>
  </si>
  <si>
    <t>RU000A108777</t>
  </si>
  <si>
    <t>Общество с ограниченной ответственностью "Балтийский лизинг"</t>
  </si>
  <si>
    <t>1027810273545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</si>
  <si>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</si>
  <si>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</si>
  <si>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</si>
  <si>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</si>
  <si>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</si>
  <si>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</si>
  <si>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4B02-13-00146-A-003P</t>
  </si>
  <si>
    <t>RU000A109B33</t>
  </si>
  <si>
    <t>Публичное акционерное общество "Газпром нефть"</t>
  </si>
  <si>
    <t>1025501701686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</si>
  <si>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</si>
  <si>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</si>
  <si>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</si>
  <si>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</si>
  <si>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</si>
  <si>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</si>
  <si>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</si>
  <si>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</si>
  <si>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</si>
  <si>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</si>
  <si>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</si>
  <si>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</si>
  <si>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</si>
  <si>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</si>
  <si>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</si>
  <si>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</si>
  <si>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4B02-29-01669-A-001P</t>
  </si>
  <si>
    <t>RU000A108GL1</t>
  </si>
  <si>
    <t>4B02-32-65045-D-001P</t>
  </si>
  <si>
    <t>RU000A108Z85</t>
  </si>
  <si>
    <t>4B02-481-01481-B-001P</t>
  </si>
  <si>
    <t>RU000A103KG4</t>
  </si>
  <si>
    <t>Публичное акционерное общество "Сбербанк России"</t>
  </si>
  <si>
    <t>1027700132195</t>
  </si>
  <si>
    <t>ПАО Сбербанк, 467702, 15.05.1997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</si>
  <si>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</si>
  <si>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</si>
  <si>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</si>
  <si>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</si>
  <si>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</si>
  <si>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Банк ВТБ (ПАО), 12XS3J, 19.07.2023</t>
  </si>
  <si>
    <t>Банк ВТБ (публичное акционерное общество)</t>
  </si>
  <si>
    <t>1027739609391</t>
  </si>
  <si>
    <t>Дебиторская задолженность по возмещению расходов/оплате вознаграждения управляющей компании</t>
  </si>
  <si>
    <t>Банк "Клиентский" (акционерное общество)</t>
  </si>
  <si>
    <t>1027739042891</t>
  </si>
  <si>
    <t>Коммерческий Банк "Финансовый стандарт" (Общество с ограниченной ответственностью)</t>
  </si>
  <si>
    <t>1027739326306</t>
  </si>
  <si>
    <t>Расчеты с прочими дебиторами.Банк "Клиентский" (АО)</t>
  </si>
  <si>
    <t>Расчеты с прочими дебиторами.КБ "Финансовый стандарт" (ООО)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</si>
</sst>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45688</v>
      </c>
      <c r="G6" s="3">
        <v>45688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654957433.83000004</v>
      </c>
      <c r="C7">
        <v>187028871.38</v>
      </c>
      <c r="D7">
        <v>1031193304.35</v>
      </c>
      <c r="H7">
        <v>142049249.43000001</v>
      </c>
      <c r="I7">
        <v>0</v>
      </c>
      <c r="M7">
        <v>18056943.350000001</v>
      </c>
      <c r="N7">
        <v>285</v>
      </c>
    </row>
    <row r="8" spans="1:14" x14ac:dyDescent="0.25">
      <c r="A8" t="s">
        <v>41</v>
      </c>
      <c r="B8">
        <v>2033285802.3399999</v>
      </c>
    </row>
    <row r="9" spans="1:14" x14ac:dyDescent="0.25">
      <c r="A9" t="s">
        <v>42</v>
      </c>
      <c r="B9" s="2" t="s">
        <v>43</v>
      </c>
      <c r="C9">
        <v>2033285802.3399999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2033285802.3399999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45688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31.01.2025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2033285802.3399999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20800</v>
      </c>
      <c r="G7" s="23">
        <v>15465840</v>
      </c>
      <c r="H7" s="23">
        <v>0.76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290000</v>
      </c>
      <c r="G8" s="23">
        <v>275787100</v>
      </c>
      <c r="H8" s="23">
        <v>13.56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369953</v>
      </c>
      <c r="G9" s="23">
        <v>363704493.82999998</v>
      </c>
      <c r="H9" s="23">
        <v>17.89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</v>
      </c>
      <c r="C10" s="13"/>
      <c r="D10" s="13"/>
      <c r="E10" s="13"/>
      <c r="F10" s="38"/>
      <c r="G10" s="23">
        <f>SUM($G$7:$G$9)</f>
        <v>654957433.82999992</v>
      </c>
      <c r="H10" s="23">
        <f>(G10/$O$2) *100</f>
        <v>32.211774315064041</v>
      </c>
      <c r="J10" s="31"/>
      <c r="K10" s="31"/>
    </row>
    <row r="11" spans="1:15" s="5" customFormat="1" ht="35.25" customHeight="1" x14ac:dyDescent="0.25">
      <c r="A11" s="7"/>
      <c r="B11" s="10" t="s">
        <v>8</v>
      </c>
      <c r="C11" s="15"/>
      <c r="D11" s="15"/>
      <c r="E11" s="15"/>
      <c r="F11" s="39"/>
      <c r="G11" s="24"/>
      <c r="H11" s="27"/>
      <c r="I11" s="7"/>
      <c r="J11" s="32"/>
      <c r="K11" s="32"/>
      <c r="L11" s="7"/>
      <c r="M11" s="7"/>
      <c r="N11" s="7"/>
      <c r="O11" s="7"/>
    </row>
    <row r="12" spans="1:15" s="5" customFormat="1" ht="35.25" customHeight="1" x14ac:dyDescent="0.25">
      <c r="B12" s="11" t="s">
        <v>55</v>
      </c>
      <c r="C12" s="14" t="s">
        <v>56</v>
      </c>
      <c r="D12" s="14" t="s">
        <v>57</v>
      </c>
      <c r="E12" s="14" t="s">
        <v>58</v>
      </c>
      <c r="F12" s="37">
        <v>34671</v>
      </c>
      <c r="G12" s="23">
        <v>13116386.01</v>
      </c>
      <c r="H12" s="23">
        <v>0.65</v>
      </c>
      <c r="J12" s="31"/>
      <c r="K12" s="31"/>
    </row>
    <row r="13" spans="1:15" s="5" customFormat="1" ht="35.25" customHeight="1" x14ac:dyDescent="0.25">
      <c r="B13" s="11" t="s">
        <v>59</v>
      </c>
      <c r="C13" s="14" t="s">
        <v>60</v>
      </c>
      <c r="D13" s="14" t="s">
        <v>61</v>
      </c>
      <c r="E13" s="14" t="s">
        <v>62</v>
      </c>
      <c r="F13" s="37">
        <v>7900</v>
      </c>
      <c r="G13" s="23">
        <v>4460972</v>
      </c>
      <c r="H13" s="23">
        <v>0.22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61</v>
      </c>
      <c r="E14" s="14" t="s">
        <v>62</v>
      </c>
      <c r="F14" s="37">
        <v>43850</v>
      </c>
      <c r="G14" s="23">
        <v>40862061</v>
      </c>
      <c r="H14" s="23">
        <v>2.0099999999999998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61</v>
      </c>
      <c r="E15" s="14" t="s">
        <v>62</v>
      </c>
      <c r="F15" s="37">
        <v>5000</v>
      </c>
      <c r="G15" s="23">
        <v>5186350</v>
      </c>
      <c r="H15" s="23">
        <v>0.26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69</v>
      </c>
      <c r="E16" s="14" t="s">
        <v>70</v>
      </c>
      <c r="F16" s="37">
        <v>37100</v>
      </c>
      <c r="G16" s="23">
        <v>16328452</v>
      </c>
      <c r="H16" s="23">
        <v>0.8</v>
      </c>
      <c r="J16" s="31"/>
      <c r="K16" s="31"/>
    </row>
    <row r="17" spans="2:11" s="5" customFormat="1" ht="35.25" customHeight="1" x14ac:dyDescent="0.25">
      <c r="B17" s="11" t="s">
        <v>71</v>
      </c>
      <c r="C17" s="14" t="s">
        <v>72</v>
      </c>
      <c r="D17" s="14" t="s">
        <v>69</v>
      </c>
      <c r="E17" s="14" t="s">
        <v>70</v>
      </c>
      <c r="F17" s="37">
        <v>21750</v>
      </c>
      <c r="G17" s="23">
        <v>13097854.35</v>
      </c>
      <c r="H17" s="23">
        <v>0.64</v>
      </c>
      <c r="J17" s="31"/>
      <c r="K17" s="31"/>
    </row>
    <row r="18" spans="2:11" s="5" customFormat="1" ht="35.25" customHeight="1" x14ac:dyDescent="0.25">
      <c r="B18" s="11" t="s">
        <v>73</v>
      </c>
      <c r="C18" s="14" t="s">
        <v>74</v>
      </c>
      <c r="D18" s="14" t="s">
        <v>57</v>
      </c>
      <c r="E18" s="14" t="s">
        <v>58</v>
      </c>
      <c r="F18" s="37">
        <v>64492</v>
      </c>
      <c r="G18" s="23">
        <v>41620557.119999997</v>
      </c>
      <c r="H18" s="23">
        <v>2.0499999999999998</v>
      </c>
      <c r="J18" s="31"/>
      <c r="K18" s="31"/>
    </row>
    <row r="19" spans="2:11" s="5" customFormat="1" ht="35.25" customHeight="1" x14ac:dyDescent="0.25">
      <c r="B19" s="11" t="s">
        <v>75</v>
      </c>
      <c r="C19" s="14" t="s">
        <v>76</v>
      </c>
      <c r="D19" s="14" t="s">
        <v>57</v>
      </c>
      <c r="E19" s="14" t="s">
        <v>58</v>
      </c>
      <c r="F19" s="37">
        <v>22790</v>
      </c>
      <c r="G19" s="23">
        <v>9948062.9000000004</v>
      </c>
      <c r="H19" s="23">
        <v>0.49</v>
      </c>
      <c r="J19" s="31"/>
      <c r="K19" s="31"/>
    </row>
    <row r="20" spans="2:11" s="5" customFormat="1" ht="35.25" customHeight="1" x14ac:dyDescent="0.25">
      <c r="B20" s="11" t="s">
        <v>77</v>
      </c>
      <c r="C20" s="14" t="s">
        <v>78</v>
      </c>
      <c r="D20" s="14" t="s">
        <v>79</v>
      </c>
      <c r="E20" s="14" t="s">
        <v>80</v>
      </c>
      <c r="F20" s="37">
        <v>1600</v>
      </c>
      <c r="G20" s="23">
        <v>1591920</v>
      </c>
      <c r="H20" s="23">
        <v>0.08</v>
      </c>
      <c r="J20" s="31"/>
      <c r="K20" s="31"/>
    </row>
    <row r="21" spans="2:11" s="5" customFormat="1" ht="35.25" customHeight="1" x14ac:dyDescent="0.25">
      <c r="B21" s="11" t="s">
        <v>81</v>
      </c>
      <c r="C21" s="14" t="s">
        <v>82</v>
      </c>
      <c r="D21" s="14" t="s">
        <v>61</v>
      </c>
      <c r="E21" s="14" t="s">
        <v>62</v>
      </c>
      <c r="F21" s="37">
        <v>49400</v>
      </c>
      <c r="G21" s="23">
        <v>40816256</v>
      </c>
      <c r="H21" s="23">
        <v>2.0099999999999998</v>
      </c>
      <c r="J21" s="31"/>
      <c r="K21" s="31"/>
    </row>
    <row r="22" spans="2:11" s="5" customFormat="1" ht="35.25" customHeight="1" x14ac:dyDescent="0.25">
      <c r="B22" s="11" t="s">
        <v>5</v>
      </c>
      <c r="C22" s="13"/>
      <c r="D22" s="13"/>
      <c r="E22" s="13"/>
      <c r="F22" s="38"/>
      <c r="G22" s="23">
        <f>SUM($G$12:$G$21)</f>
        <v>187028871.38</v>
      </c>
      <c r="H22" s="23">
        <f>(G22/$O$2) *100</f>
        <v>9.1983562352502766</v>
      </c>
      <c r="J22" s="31"/>
      <c r="K22" s="31"/>
    </row>
    <row r="23" spans="2:11" s="5" customFormat="1" ht="35.25" customHeight="1" x14ac:dyDescent="0.25">
      <c r="B23" s="12" t="s">
        <v>15</v>
      </c>
      <c r="C23" s="13"/>
      <c r="D23" s="13"/>
      <c r="E23" s="13"/>
      <c r="F23" s="38"/>
      <c r="G23" s="23"/>
      <c r="H23" s="28"/>
      <c r="J23" s="31"/>
      <c r="K23" s="31"/>
    </row>
    <row r="24" spans="2:11" s="5" customFormat="1" ht="35.25" customHeight="1" x14ac:dyDescent="0.25">
      <c r="B24" s="11" t="s">
        <v>5</v>
      </c>
      <c r="C24" s="13"/>
      <c r="D24" s="13"/>
      <c r="E24" s="13"/>
      <c r="F24" s="38"/>
      <c r="G24" s="23"/>
      <c r="H24" s="23">
        <f>(G24/$O$2) *100</f>
        <v>0</v>
      </c>
      <c r="J24" s="31"/>
      <c r="K24" s="31"/>
    </row>
    <row r="25" spans="2:11" s="5" customFormat="1" ht="35.25" customHeight="1" x14ac:dyDescent="0.25">
      <c r="B25" s="10" t="s">
        <v>16</v>
      </c>
      <c r="C25" s="13"/>
      <c r="D25" s="13"/>
      <c r="E25" s="13"/>
      <c r="F25" s="38"/>
      <c r="G25" s="23"/>
      <c r="H25" s="28"/>
      <c r="J25" s="31"/>
      <c r="K25" s="31"/>
    </row>
    <row r="26" spans="2:11" s="5" customFormat="1" ht="35.25" customHeight="1" x14ac:dyDescent="0.25">
      <c r="B26" s="11" t="s">
        <v>83</v>
      </c>
      <c r="C26" s="14" t="s">
        <v>84</v>
      </c>
      <c r="D26" s="14" t="s">
        <v>85</v>
      </c>
      <c r="E26" s="14" t="s">
        <v>86</v>
      </c>
      <c r="F26" s="37">
        <v>8450</v>
      </c>
      <c r="G26" s="23">
        <v>8914919</v>
      </c>
      <c r="H26" s="23">
        <v>0.44</v>
      </c>
      <c r="J26" s="31"/>
      <c r="K26" s="31"/>
    </row>
    <row r="27" spans="2:11" s="5" customFormat="1" ht="35.25" customHeight="1" x14ac:dyDescent="0.25">
      <c r="B27" s="11" t="s">
        <v>87</v>
      </c>
      <c r="C27" s="14" t="s">
        <v>88</v>
      </c>
      <c r="D27" s="14" t="s">
        <v>85</v>
      </c>
      <c r="E27" s="14" t="s">
        <v>86</v>
      </c>
      <c r="F27" s="37">
        <v>24381</v>
      </c>
      <c r="G27" s="23">
        <v>26589430.98</v>
      </c>
      <c r="H27" s="23">
        <v>1.31</v>
      </c>
      <c r="J27" s="31"/>
      <c r="K27" s="31"/>
    </row>
    <row r="28" spans="2:11" s="5" customFormat="1" ht="35.25" customHeight="1" x14ac:dyDescent="0.25">
      <c r="B28" s="11" t="s">
        <v>89</v>
      </c>
      <c r="C28" s="14" t="s">
        <v>90</v>
      </c>
      <c r="D28" s="14" t="s">
        <v>91</v>
      </c>
      <c r="E28" s="14" t="s">
        <v>92</v>
      </c>
      <c r="F28" s="37">
        <v>12050</v>
      </c>
      <c r="G28" s="23">
        <v>10471932</v>
      </c>
      <c r="H28" s="23">
        <v>0.52</v>
      </c>
      <c r="J28" s="31"/>
      <c r="K28" s="31"/>
    </row>
    <row r="29" spans="2:11" s="5" customFormat="1" ht="35.25" customHeight="1" x14ac:dyDescent="0.25">
      <c r="B29" s="11" t="s">
        <v>93</v>
      </c>
      <c r="C29" s="14" t="s">
        <v>94</v>
      </c>
      <c r="D29" s="14" t="s">
        <v>95</v>
      </c>
      <c r="E29" s="14" t="s">
        <v>96</v>
      </c>
      <c r="F29" s="37">
        <v>57600</v>
      </c>
      <c r="G29" s="23">
        <v>40120704</v>
      </c>
      <c r="H29" s="23">
        <v>1.97</v>
      </c>
      <c r="J29" s="31"/>
      <c r="K29" s="31"/>
    </row>
    <row r="30" spans="2:11" s="5" customFormat="1" ht="35.25" customHeight="1" x14ac:dyDescent="0.25">
      <c r="B30" s="11" t="s">
        <v>97</v>
      </c>
      <c r="C30" s="14" t="s">
        <v>98</v>
      </c>
      <c r="D30" s="14" t="s">
        <v>99</v>
      </c>
      <c r="E30" s="14" t="s">
        <v>100</v>
      </c>
      <c r="F30" s="37">
        <v>49963</v>
      </c>
      <c r="G30" s="23">
        <v>53180132.560000002</v>
      </c>
      <c r="H30" s="23">
        <v>2.62</v>
      </c>
      <c r="J30" s="31"/>
      <c r="K30" s="31"/>
    </row>
    <row r="31" spans="2:11" s="5" customFormat="1" ht="35.25" customHeight="1" x14ac:dyDescent="0.25">
      <c r="B31" s="11" t="s">
        <v>101</v>
      </c>
      <c r="C31" s="14" t="s">
        <v>102</v>
      </c>
      <c r="D31" s="14" t="s">
        <v>103</v>
      </c>
      <c r="E31" s="14" t="s">
        <v>104</v>
      </c>
      <c r="F31" s="37">
        <v>19000</v>
      </c>
      <c r="G31" s="23">
        <v>15618380</v>
      </c>
      <c r="H31" s="23">
        <v>0.77</v>
      </c>
      <c r="J31" s="31"/>
      <c r="K31" s="31"/>
    </row>
    <row r="32" spans="2:11" s="5" customFormat="1" ht="35.25" customHeight="1" x14ac:dyDescent="0.25">
      <c r="B32" s="11" t="s">
        <v>105</v>
      </c>
      <c r="C32" s="14" t="s">
        <v>106</v>
      </c>
      <c r="D32" s="14" t="s">
        <v>107</v>
      </c>
      <c r="E32" s="14" t="s">
        <v>108</v>
      </c>
      <c r="F32" s="37">
        <v>14950</v>
      </c>
      <c r="G32" s="23">
        <v>15243917</v>
      </c>
      <c r="H32" s="23">
        <v>0.75</v>
      </c>
      <c r="J32" s="31"/>
      <c r="K32" s="31"/>
    </row>
    <row r="33" spans="2:11" s="5" customFormat="1" ht="35.25" customHeight="1" x14ac:dyDescent="0.25">
      <c r="B33" s="11" t="s">
        <v>109</v>
      </c>
      <c r="C33" s="14" t="s">
        <v>110</v>
      </c>
      <c r="D33" s="14" t="s">
        <v>111</v>
      </c>
      <c r="E33" s="14" t="s">
        <v>112</v>
      </c>
      <c r="F33" s="37">
        <v>800</v>
      </c>
      <c r="G33" s="23">
        <v>795824</v>
      </c>
      <c r="H33" s="23">
        <v>0.04</v>
      </c>
      <c r="J33" s="31"/>
      <c r="K33" s="31"/>
    </row>
    <row r="34" spans="2:11" s="5" customFormat="1" ht="35.25" customHeight="1" x14ac:dyDescent="0.25">
      <c r="B34" s="11" t="s">
        <v>113</v>
      </c>
      <c r="C34" s="14" t="s">
        <v>114</v>
      </c>
      <c r="D34" s="14" t="s">
        <v>85</v>
      </c>
      <c r="E34" s="14" t="s">
        <v>86</v>
      </c>
      <c r="F34" s="37">
        <v>32000</v>
      </c>
      <c r="G34" s="23">
        <v>31291520</v>
      </c>
      <c r="H34" s="23">
        <v>1.54</v>
      </c>
      <c r="J34" s="31"/>
      <c r="K34" s="31"/>
    </row>
    <row r="35" spans="2:11" s="5" customFormat="1" ht="35.25" customHeight="1" x14ac:dyDescent="0.25">
      <c r="B35" s="11" t="s">
        <v>115</v>
      </c>
      <c r="C35" s="14" t="s">
        <v>116</v>
      </c>
      <c r="D35" s="14" t="s">
        <v>95</v>
      </c>
      <c r="E35" s="14" t="s">
        <v>96</v>
      </c>
      <c r="F35" s="37">
        <v>7850</v>
      </c>
      <c r="G35" s="23">
        <v>6860978.5</v>
      </c>
      <c r="H35" s="23">
        <v>0.34</v>
      </c>
      <c r="J35" s="31"/>
      <c r="K35" s="31"/>
    </row>
    <row r="36" spans="2:11" s="5" customFormat="1" ht="35.25" customHeight="1" x14ac:dyDescent="0.25">
      <c r="B36" s="11" t="s">
        <v>117</v>
      </c>
      <c r="C36" s="14" t="s">
        <v>118</v>
      </c>
      <c r="D36" s="14" t="s">
        <v>119</v>
      </c>
      <c r="E36" s="14" t="s">
        <v>120</v>
      </c>
      <c r="F36" s="37">
        <v>1547</v>
      </c>
      <c r="G36" s="23">
        <v>896447.83</v>
      </c>
      <c r="H36" s="23">
        <v>0.04</v>
      </c>
      <c r="J36" s="31"/>
      <c r="K36" s="31"/>
    </row>
    <row r="37" spans="2:11" s="5" customFormat="1" ht="35.25" customHeight="1" x14ac:dyDescent="0.25">
      <c r="B37" s="11" t="s">
        <v>121</v>
      </c>
      <c r="C37" s="14" t="s">
        <v>122</v>
      </c>
      <c r="D37" s="14" t="s">
        <v>103</v>
      </c>
      <c r="E37" s="14" t="s">
        <v>104</v>
      </c>
      <c r="F37" s="37">
        <v>88416</v>
      </c>
      <c r="G37" s="23">
        <v>76604506.560000002</v>
      </c>
      <c r="H37" s="23">
        <v>3.77</v>
      </c>
      <c r="J37" s="31"/>
      <c r="K37" s="31"/>
    </row>
    <row r="38" spans="2:11" s="5" customFormat="1" ht="35.25" customHeight="1" x14ac:dyDescent="0.25">
      <c r="B38" s="11" t="s">
        <v>123</v>
      </c>
      <c r="C38" s="14" t="s">
        <v>124</v>
      </c>
      <c r="D38" s="14" t="s">
        <v>125</v>
      </c>
      <c r="E38" s="14" t="s">
        <v>126</v>
      </c>
      <c r="F38" s="37">
        <v>45014</v>
      </c>
      <c r="G38" s="23">
        <v>44212300.659999996</v>
      </c>
      <c r="H38" s="23">
        <v>2.17</v>
      </c>
      <c r="J38" s="31"/>
      <c r="K38" s="31"/>
    </row>
    <row r="39" spans="2:11" s="5" customFormat="1" ht="35.25" customHeight="1" x14ac:dyDescent="0.25">
      <c r="B39" s="11" t="s">
        <v>127</v>
      </c>
      <c r="C39" s="14" t="s">
        <v>128</v>
      </c>
      <c r="D39" s="14" t="s">
        <v>103</v>
      </c>
      <c r="E39" s="14" t="s">
        <v>104</v>
      </c>
      <c r="F39" s="37">
        <v>15000</v>
      </c>
      <c r="G39" s="23">
        <v>11038650</v>
      </c>
      <c r="H39" s="23">
        <v>0.54</v>
      </c>
      <c r="J39" s="31"/>
      <c r="K39" s="31"/>
    </row>
    <row r="40" spans="2:11" s="5" customFormat="1" ht="35.25" customHeight="1" x14ac:dyDescent="0.25">
      <c r="B40" s="11" t="s">
        <v>129</v>
      </c>
      <c r="C40" s="14" t="s">
        <v>130</v>
      </c>
      <c r="D40" s="14" t="s">
        <v>131</v>
      </c>
      <c r="E40" s="14" t="s">
        <v>132</v>
      </c>
      <c r="F40" s="37">
        <v>9150</v>
      </c>
      <c r="G40" s="23">
        <v>9745939.5</v>
      </c>
      <c r="H40" s="23">
        <v>0.48</v>
      </c>
      <c r="J40" s="31"/>
      <c r="K40" s="31"/>
    </row>
    <row r="41" spans="2:11" s="5" customFormat="1" ht="35.25" customHeight="1" x14ac:dyDescent="0.25">
      <c r="B41" s="11" t="s">
        <v>133</v>
      </c>
      <c r="C41" s="14" t="s">
        <v>134</v>
      </c>
      <c r="D41" s="14" t="s">
        <v>135</v>
      </c>
      <c r="E41" s="14" t="s">
        <v>136</v>
      </c>
      <c r="F41" s="37">
        <v>549</v>
      </c>
      <c r="G41" s="23">
        <v>521346.87</v>
      </c>
      <c r="H41" s="23">
        <v>0.03</v>
      </c>
      <c r="J41" s="31"/>
      <c r="K41" s="31"/>
    </row>
    <row r="42" spans="2:11" s="5" customFormat="1" ht="35.25" customHeight="1" x14ac:dyDescent="0.25">
      <c r="B42" s="11" t="s">
        <v>137</v>
      </c>
      <c r="C42" s="14" t="s">
        <v>138</v>
      </c>
      <c r="D42" s="14" t="s">
        <v>95</v>
      </c>
      <c r="E42" s="14" t="s">
        <v>96</v>
      </c>
      <c r="F42" s="37">
        <v>14850</v>
      </c>
      <c r="G42" s="23">
        <v>13031469</v>
      </c>
      <c r="H42" s="23">
        <v>0.64</v>
      </c>
      <c r="J42" s="31"/>
      <c r="K42" s="31"/>
    </row>
    <row r="43" spans="2:11" s="5" customFormat="1" ht="35.25" customHeight="1" x14ac:dyDescent="0.25">
      <c r="B43" s="11" t="s">
        <v>139</v>
      </c>
      <c r="C43" s="14" t="s">
        <v>140</v>
      </c>
      <c r="D43" s="14" t="s">
        <v>141</v>
      </c>
      <c r="E43" s="14" t="s">
        <v>142</v>
      </c>
      <c r="F43" s="37">
        <v>39796</v>
      </c>
      <c r="G43" s="23">
        <v>38625201.68</v>
      </c>
      <c r="H43" s="23">
        <v>1.9</v>
      </c>
      <c r="J43" s="31"/>
      <c r="K43" s="31"/>
    </row>
    <row r="44" spans="2:11" s="5" customFormat="1" ht="35.25" customHeight="1" x14ac:dyDescent="0.25">
      <c r="B44" s="11" t="s">
        <v>143</v>
      </c>
      <c r="C44" s="14" t="s">
        <v>144</v>
      </c>
      <c r="D44" s="14" t="s">
        <v>103</v>
      </c>
      <c r="E44" s="14" t="s">
        <v>104</v>
      </c>
      <c r="F44" s="37">
        <v>37150</v>
      </c>
      <c r="G44" s="23">
        <v>29306149</v>
      </c>
      <c r="H44" s="23">
        <v>1.44</v>
      </c>
      <c r="J44" s="31"/>
      <c r="K44" s="31"/>
    </row>
    <row r="45" spans="2:11" s="5" customFormat="1" ht="35.25" customHeight="1" x14ac:dyDescent="0.25">
      <c r="B45" s="11" t="s">
        <v>145</v>
      </c>
      <c r="C45" s="14" t="s">
        <v>146</v>
      </c>
      <c r="D45" s="14" t="s">
        <v>125</v>
      </c>
      <c r="E45" s="14" t="s">
        <v>126</v>
      </c>
      <c r="F45" s="37">
        <v>40000</v>
      </c>
      <c r="G45" s="23">
        <v>40486000</v>
      </c>
      <c r="H45" s="23">
        <v>1.99</v>
      </c>
      <c r="J45" s="31"/>
      <c r="K45" s="31"/>
    </row>
    <row r="46" spans="2:11" s="5" customFormat="1" ht="35.25" customHeight="1" x14ac:dyDescent="0.25">
      <c r="B46" s="11" t="s">
        <v>147</v>
      </c>
      <c r="C46" s="14" t="s">
        <v>148</v>
      </c>
      <c r="D46" s="14" t="s">
        <v>103</v>
      </c>
      <c r="E46" s="14" t="s">
        <v>104</v>
      </c>
      <c r="F46" s="37">
        <v>380</v>
      </c>
      <c r="G46" s="23">
        <v>366264.19</v>
      </c>
      <c r="H46" s="23">
        <v>0.02</v>
      </c>
      <c r="J46" s="31"/>
      <c r="K46" s="31"/>
    </row>
    <row r="47" spans="2:11" s="5" customFormat="1" ht="35.25" customHeight="1" x14ac:dyDescent="0.25">
      <c r="B47" s="11" t="s">
        <v>149</v>
      </c>
      <c r="C47" s="14" t="s">
        <v>150</v>
      </c>
      <c r="D47" s="14" t="s">
        <v>151</v>
      </c>
      <c r="E47" s="14" t="s">
        <v>152</v>
      </c>
      <c r="F47" s="37">
        <v>29658</v>
      </c>
      <c r="G47" s="23">
        <v>23957139.239999998</v>
      </c>
      <c r="H47" s="23">
        <v>1.18</v>
      </c>
      <c r="J47" s="31"/>
      <c r="K47" s="31"/>
    </row>
    <row r="48" spans="2:11" s="5" customFormat="1" ht="35.25" customHeight="1" x14ac:dyDescent="0.25">
      <c r="B48" s="11" t="s">
        <v>153</v>
      </c>
      <c r="C48" s="14" t="s">
        <v>154</v>
      </c>
      <c r="D48" s="14" t="s">
        <v>155</v>
      </c>
      <c r="E48" s="14" t="s">
        <v>156</v>
      </c>
      <c r="F48" s="37">
        <v>500</v>
      </c>
      <c r="G48" s="23">
        <v>435880.84</v>
      </c>
      <c r="H48" s="23">
        <v>0.02</v>
      </c>
      <c r="J48" s="31"/>
      <c r="K48" s="31"/>
    </row>
    <row r="49" spans="2:11" s="5" customFormat="1" ht="35.25" customHeight="1" x14ac:dyDescent="0.25">
      <c r="B49" s="11" t="s">
        <v>157</v>
      </c>
      <c r="C49" s="14" t="s">
        <v>158</v>
      </c>
      <c r="D49" s="14" t="s">
        <v>159</v>
      </c>
      <c r="E49" s="14" t="s">
        <v>160</v>
      </c>
      <c r="F49" s="37">
        <v>50000</v>
      </c>
      <c r="G49" s="23">
        <v>49857000</v>
      </c>
      <c r="H49" s="23">
        <v>2.4500000000000002</v>
      </c>
      <c r="J49" s="31"/>
      <c r="K49" s="31"/>
    </row>
    <row r="50" spans="2:11" s="5" customFormat="1" ht="35.25" customHeight="1" x14ac:dyDescent="0.25">
      <c r="B50" s="11" t="s">
        <v>161</v>
      </c>
      <c r="C50" s="14" t="s">
        <v>162</v>
      </c>
      <c r="D50" s="14" t="s">
        <v>163</v>
      </c>
      <c r="E50" s="14" t="s">
        <v>164</v>
      </c>
      <c r="F50" s="37">
        <v>1421</v>
      </c>
      <c r="G50" s="23">
        <v>1303511.72</v>
      </c>
      <c r="H50" s="23">
        <v>0.06</v>
      </c>
      <c r="J50" s="31"/>
      <c r="K50" s="31"/>
    </row>
    <row r="51" spans="2:11" s="5" customFormat="1" ht="35.25" customHeight="1" x14ac:dyDescent="0.25">
      <c r="B51" s="11" t="s">
        <v>165</v>
      </c>
      <c r="C51" s="14" t="s">
        <v>166</v>
      </c>
      <c r="D51" s="14" t="s">
        <v>167</v>
      </c>
      <c r="E51" s="14" t="s">
        <v>168</v>
      </c>
      <c r="F51" s="37">
        <v>28200</v>
      </c>
      <c r="G51" s="23">
        <v>27707064</v>
      </c>
      <c r="H51" s="23">
        <v>1.36</v>
      </c>
      <c r="J51" s="31"/>
      <c r="K51" s="31"/>
    </row>
    <row r="52" spans="2:11" s="5" customFormat="1" ht="35.25" customHeight="1" x14ac:dyDescent="0.25">
      <c r="B52" s="11" t="s">
        <v>169</v>
      </c>
      <c r="C52" s="14" t="s">
        <v>170</v>
      </c>
      <c r="D52" s="14" t="s">
        <v>85</v>
      </c>
      <c r="E52" s="14" t="s">
        <v>86</v>
      </c>
      <c r="F52" s="37">
        <v>39895</v>
      </c>
      <c r="G52" s="23">
        <v>40264826.649999999</v>
      </c>
      <c r="H52" s="23">
        <v>1.98</v>
      </c>
      <c r="J52" s="31"/>
      <c r="K52" s="31"/>
    </row>
    <row r="53" spans="2:11" s="5" customFormat="1" ht="35.25" customHeight="1" x14ac:dyDescent="0.25">
      <c r="B53" s="11" t="s">
        <v>171</v>
      </c>
      <c r="C53" s="14" t="s">
        <v>172</v>
      </c>
      <c r="D53" s="14" t="s">
        <v>173</v>
      </c>
      <c r="E53" s="14" t="s">
        <v>174</v>
      </c>
      <c r="F53" s="37">
        <v>21430</v>
      </c>
      <c r="G53" s="23">
        <v>20993899.5</v>
      </c>
      <c r="H53" s="23">
        <v>1.03</v>
      </c>
      <c r="J53" s="31"/>
      <c r="K53" s="31"/>
    </row>
    <row r="54" spans="2:11" s="5" customFormat="1" ht="35.25" customHeight="1" x14ac:dyDescent="0.25">
      <c r="B54" s="11" t="s">
        <v>175</v>
      </c>
      <c r="C54" s="14" t="s">
        <v>176</v>
      </c>
      <c r="D54" s="14" t="s">
        <v>107</v>
      </c>
      <c r="E54" s="14" t="s">
        <v>108</v>
      </c>
      <c r="F54" s="37">
        <v>38700</v>
      </c>
      <c r="G54" s="23">
        <v>38942262</v>
      </c>
      <c r="H54" s="23">
        <v>1.92</v>
      </c>
      <c r="J54" s="31"/>
      <c r="K54" s="31"/>
    </row>
    <row r="55" spans="2:11" s="5" customFormat="1" ht="35.25" customHeight="1" x14ac:dyDescent="0.25">
      <c r="B55" s="11" t="s">
        <v>177</v>
      </c>
      <c r="C55" s="14" t="s">
        <v>178</v>
      </c>
      <c r="D55" s="14" t="s">
        <v>173</v>
      </c>
      <c r="E55" s="14" t="s">
        <v>174</v>
      </c>
      <c r="F55" s="37">
        <v>40000</v>
      </c>
      <c r="G55" s="23">
        <v>41195600</v>
      </c>
      <c r="H55" s="23">
        <v>2.0299999999999998</v>
      </c>
      <c r="J55" s="31"/>
      <c r="K55" s="31"/>
    </row>
    <row r="56" spans="2:11" s="5" customFormat="1" ht="35.25" customHeight="1" x14ac:dyDescent="0.25">
      <c r="B56" s="11" t="s">
        <v>179</v>
      </c>
      <c r="C56" s="14" t="s">
        <v>180</v>
      </c>
      <c r="D56" s="14" t="s">
        <v>151</v>
      </c>
      <c r="E56" s="14" t="s">
        <v>152</v>
      </c>
      <c r="F56" s="37">
        <v>11000</v>
      </c>
      <c r="G56" s="23">
        <v>10663950</v>
      </c>
      <c r="H56" s="23">
        <v>0.52</v>
      </c>
      <c r="J56" s="31"/>
      <c r="K56" s="31"/>
    </row>
    <row r="57" spans="2:11" s="5" customFormat="1" ht="35.25" customHeight="1" x14ac:dyDescent="0.25">
      <c r="B57" s="11" t="s">
        <v>181</v>
      </c>
      <c r="C57" s="14" t="s">
        <v>182</v>
      </c>
      <c r="D57" s="14" t="s">
        <v>183</v>
      </c>
      <c r="E57" s="14" t="s">
        <v>184</v>
      </c>
      <c r="F57" s="37">
        <v>42000</v>
      </c>
      <c r="G57" s="23">
        <v>38619000</v>
      </c>
      <c r="H57" s="23">
        <v>1.9</v>
      </c>
      <c r="J57" s="31"/>
      <c r="K57" s="31"/>
    </row>
    <row r="58" spans="2:11" s="5" customFormat="1" ht="35.25" customHeight="1" x14ac:dyDescent="0.25">
      <c r="B58" s="11" t="s">
        <v>185</v>
      </c>
      <c r="C58" s="14" t="s">
        <v>186</v>
      </c>
      <c r="D58" s="14" t="s">
        <v>151</v>
      </c>
      <c r="E58" s="14" t="s">
        <v>152</v>
      </c>
      <c r="F58" s="37">
        <v>8200</v>
      </c>
      <c r="G58" s="23">
        <v>8104962</v>
      </c>
      <c r="H58" s="23">
        <v>0.4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189</v>
      </c>
      <c r="E59" s="14" t="s">
        <v>190</v>
      </c>
      <c r="F59" s="37">
        <v>20050</v>
      </c>
      <c r="G59" s="23">
        <v>19009004</v>
      </c>
      <c r="H59" s="23">
        <v>0.93</v>
      </c>
      <c r="J59" s="31"/>
      <c r="K59" s="31"/>
    </row>
    <row r="60" spans="2:11" s="5" customFormat="1" ht="35.25" customHeight="1" x14ac:dyDescent="0.25">
      <c r="B60" s="11" t="s">
        <v>191</v>
      </c>
      <c r="C60" s="14" t="s">
        <v>192</v>
      </c>
      <c r="D60" s="14" t="s">
        <v>193</v>
      </c>
      <c r="E60" s="14" t="s">
        <v>194</v>
      </c>
      <c r="F60" s="37">
        <v>21251</v>
      </c>
      <c r="G60" s="23">
        <v>21050603.07</v>
      </c>
      <c r="H60" s="23">
        <v>1.04</v>
      </c>
      <c r="J60" s="31"/>
      <c r="K60" s="31"/>
    </row>
    <row r="61" spans="2:11" s="5" customFormat="1" ht="35.25" customHeight="1" x14ac:dyDescent="0.25">
      <c r="B61" s="11" t="s">
        <v>195</v>
      </c>
      <c r="C61" s="14" t="s">
        <v>196</v>
      </c>
      <c r="D61" s="14" t="s">
        <v>197</v>
      </c>
      <c r="E61" s="14" t="s">
        <v>198</v>
      </c>
      <c r="F61" s="37">
        <v>10000</v>
      </c>
      <c r="G61" s="23">
        <v>1815000</v>
      </c>
      <c r="H61" s="23">
        <v>0.09</v>
      </c>
      <c r="J61" s="31"/>
      <c r="K61" s="31"/>
    </row>
    <row r="62" spans="2:11" s="5" customFormat="1" ht="35.25" customHeight="1" x14ac:dyDescent="0.25">
      <c r="B62" s="11" t="s">
        <v>199</v>
      </c>
      <c r="C62" s="14" t="s">
        <v>200</v>
      </c>
      <c r="D62" s="14" t="s">
        <v>163</v>
      </c>
      <c r="E62" s="14" t="s">
        <v>164</v>
      </c>
      <c r="F62" s="37">
        <v>6000</v>
      </c>
      <c r="G62" s="23">
        <v>6009540</v>
      </c>
      <c r="H62" s="23">
        <v>0.3</v>
      </c>
      <c r="J62" s="31"/>
      <c r="K62" s="31"/>
    </row>
    <row r="63" spans="2:11" s="5" customFormat="1" ht="35.25" customHeight="1" x14ac:dyDescent="0.25">
      <c r="B63" s="11" t="s">
        <v>201</v>
      </c>
      <c r="C63" s="14" t="s">
        <v>202</v>
      </c>
      <c r="D63" s="14" t="s">
        <v>163</v>
      </c>
      <c r="E63" s="14" t="s">
        <v>164</v>
      </c>
      <c r="F63" s="37">
        <v>2732</v>
      </c>
      <c r="G63" s="23">
        <v>2249310.2400000002</v>
      </c>
      <c r="H63" s="23">
        <v>0.11</v>
      </c>
      <c r="J63" s="31"/>
      <c r="K63" s="31"/>
    </row>
    <row r="64" spans="2:11" s="5" customFormat="1" ht="35.25" customHeight="1" x14ac:dyDescent="0.25">
      <c r="B64" s="11" t="s">
        <v>203</v>
      </c>
      <c r="C64" s="14" t="s">
        <v>204</v>
      </c>
      <c r="D64" s="14" t="s">
        <v>163</v>
      </c>
      <c r="E64" s="14" t="s">
        <v>164</v>
      </c>
      <c r="F64" s="37">
        <v>2556</v>
      </c>
      <c r="G64" s="23">
        <v>2032684.56</v>
      </c>
      <c r="H64" s="23">
        <v>0.1</v>
      </c>
      <c r="J64" s="31"/>
      <c r="K64" s="31"/>
    </row>
    <row r="65" spans="1:15" s="5" customFormat="1" ht="35.25" customHeight="1" x14ac:dyDescent="0.25">
      <c r="B65" s="11" t="s">
        <v>205</v>
      </c>
      <c r="C65" s="14" t="s">
        <v>206</v>
      </c>
      <c r="D65" s="14" t="s">
        <v>207</v>
      </c>
      <c r="E65" s="14" t="s">
        <v>208</v>
      </c>
      <c r="F65" s="37">
        <v>46850</v>
      </c>
      <c r="G65" s="23">
        <v>46749741</v>
      </c>
      <c r="H65" s="23">
        <v>2.2999999999999998</v>
      </c>
      <c r="J65" s="31"/>
      <c r="K65" s="31"/>
    </row>
    <row r="66" spans="1:15" s="5" customFormat="1" ht="35.25" customHeight="1" x14ac:dyDescent="0.25">
      <c r="B66" s="11" t="s">
        <v>209</v>
      </c>
      <c r="C66" s="14" t="s">
        <v>210</v>
      </c>
      <c r="D66" s="14" t="s">
        <v>85</v>
      </c>
      <c r="E66" s="14" t="s">
        <v>86</v>
      </c>
      <c r="F66" s="37">
        <v>32600</v>
      </c>
      <c r="G66" s="23">
        <v>31936264</v>
      </c>
      <c r="H66" s="23">
        <v>1.57</v>
      </c>
      <c r="J66" s="31"/>
      <c r="K66" s="31"/>
    </row>
    <row r="67" spans="1:15" s="5" customFormat="1" ht="35.25" customHeight="1" x14ac:dyDescent="0.25">
      <c r="B67" s="11" t="s">
        <v>211</v>
      </c>
      <c r="C67" s="14" t="s">
        <v>212</v>
      </c>
      <c r="D67" s="14" t="s">
        <v>163</v>
      </c>
      <c r="E67" s="14" t="s">
        <v>164</v>
      </c>
      <c r="F67" s="37">
        <v>74700</v>
      </c>
      <c r="G67" s="23">
        <v>64209132</v>
      </c>
      <c r="H67" s="23">
        <v>3.16</v>
      </c>
      <c r="J67" s="31"/>
      <c r="K67" s="31"/>
    </row>
    <row r="68" spans="1:15" s="5" customFormat="1" ht="35.25" customHeight="1" x14ac:dyDescent="0.25">
      <c r="B68" s="11" t="s">
        <v>213</v>
      </c>
      <c r="C68" s="14" t="s">
        <v>214</v>
      </c>
      <c r="D68" s="14" t="s">
        <v>85</v>
      </c>
      <c r="E68" s="14" t="s">
        <v>86</v>
      </c>
      <c r="F68" s="37">
        <v>47500</v>
      </c>
      <c r="G68" s="23">
        <v>46783700</v>
      </c>
      <c r="H68" s="23">
        <v>2.2999999999999998</v>
      </c>
      <c r="J68" s="31"/>
      <c r="K68" s="31"/>
    </row>
    <row r="69" spans="1:15" s="7" customFormat="1" ht="35.25" customHeight="1" x14ac:dyDescent="0.25">
      <c r="A69" s="5"/>
      <c r="B69" s="11" t="s">
        <v>215</v>
      </c>
      <c r="C69" s="14" t="s">
        <v>216</v>
      </c>
      <c r="D69" s="14" t="s">
        <v>217</v>
      </c>
      <c r="E69" s="14" t="s">
        <v>218</v>
      </c>
      <c r="F69" s="37">
        <v>13541</v>
      </c>
      <c r="G69" s="23">
        <v>13381216.199999999</v>
      </c>
      <c r="H69" s="23">
        <v>0.66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5</v>
      </c>
      <c r="C70" s="13"/>
      <c r="D70" s="13"/>
      <c r="E70" s="13"/>
      <c r="F70" s="38"/>
      <c r="G70" s="23">
        <f>SUM($G$26:$G$69)</f>
        <v>1031193304.3500001</v>
      </c>
      <c r="H70" s="23">
        <f>(G70/$O$2) *100</f>
        <v>50.715610327050676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2" t="s">
        <v>27</v>
      </c>
      <c r="C71" s="16"/>
      <c r="D71" s="13"/>
      <c r="E71" s="13"/>
      <c r="F71" s="38"/>
      <c r="G71" s="23"/>
      <c r="H71" s="28"/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5</v>
      </c>
      <c r="C72" s="13"/>
      <c r="D72" s="13"/>
      <c r="E72" s="13"/>
      <c r="F72" s="38"/>
      <c r="G72" s="23"/>
      <c r="H72" s="23">
        <f>(G72/$O$2) *100</f>
        <v>0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0" t="s">
        <v>9</v>
      </c>
      <c r="C73" s="13"/>
      <c r="D73" s="13"/>
      <c r="E73" s="13"/>
      <c r="F73" s="38"/>
      <c r="G73" s="23"/>
      <c r="H73" s="28"/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5</v>
      </c>
      <c r="C74" s="13"/>
      <c r="D74" s="13"/>
      <c r="E74" s="13"/>
      <c r="F74" s="38"/>
      <c r="G74" s="23"/>
      <c r="H74" s="23">
        <f>(G74/$O$2) *100</f>
        <v>0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0" t="s">
        <v>10</v>
      </c>
      <c r="C75" s="13"/>
      <c r="D75" s="13"/>
      <c r="E75" s="13"/>
      <c r="F75" s="38"/>
      <c r="G75" s="23"/>
      <c r="H75" s="23"/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5</v>
      </c>
      <c r="C76" s="13"/>
      <c r="D76" s="13"/>
      <c r="E76" s="13"/>
      <c r="F76" s="38"/>
      <c r="G76" s="23"/>
      <c r="H76" s="23">
        <f>(G76/$O$2) *100</f>
        <v>0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0" t="s">
        <v>28</v>
      </c>
      <c r="C77" s="13"/>
      <c r="D77" s="13"/>
      <c r="E77" s="13"/>
      <c r="F77" s="38"/>
      <c r="G77" s="23"/>
      <c r="H77" s="28"/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5</v>
      </c>
      <c r="C78" s="13"/>
      <c r="D78" s="13"/>
      <c r="E78" s="13"/>
      <c r="F78" s="38"/>
      <c r="G78" s="23"/>
      <c r="H78" s="23">
        <f>(G78/$O$2) *100</f>
        <v>0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0" t="s">
        <v>32</v>
      </c>
      <c r="C79" s="13"/>
      <c r="D79" s="13"/>
      <c r="E79" s="13"/>
      <c r="F79" s="38"/>
      <c r="G79" s="23"/>
      <c r="H79" s="28"/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5</v>
      </c>
      <c r="C80" s="13"/>
      <c r="D80" s="13"/>
      <c r="E80" s="13"/>
      <c r="F80" s="38"/>
      <c r="G80" s="23"/>
      <c r="H80" s="23">
        <f>(G80/$O$2) *100</f>
        <v>0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2" t="s">
        <v>29</v>
      </c>
      <c r="C81" s="13"/>
      <c r="D81" s="13"/>
      <c r="E81" s="13"/>
      <c r="F81" s="38"/>
      <c r="G81" s="23"/>
      <c r="H81" s="29"/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219</v>
      </c>
      <c r="C82" s="14"/>
      <c r="D82" s="14" t="s">
        <v>217</v>
      </c>
      <c r="E82" s="14" t="s">
        <v>218</v>
      </c>
      <c r="F82" s="37"/>
      <c r="G82" s="23">
        <v>5201.63</v>
      </c>
      <c r="H82" s="23">
        <v>0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220</v>
      </c>
      <c r="C83" s="14"/>
      <c r="D83" s="14" t="s">
        <v>221</v>
      </c>
      <c r="E83" s="14" t="s">
        <v>222</v>
      </c>
      <c r="F83" s="37"/>
      <c r="G83" s="23">
        <v>17939253</v>
      </c>
      <c r="H83" s="23">
        <v>0.88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223</v>
      </c>
      <c r="C84" s="14"/>
      <c r="D84" s="14" t="s">
        <v>224</v>
      </c>
      <c r="E84" s="14" t="s">
        <v>218</v>
      </c>
      <c r="F84" s="37"/>
      <c r="G84" s="23">
        <v>124104794.8</v>
      </c>
      <c r="H84" s="23">
        <v>6.1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5</v>
      </c>
      <c r="C85" s="13"/>
      <c r="D85" s="13"/>
      <c r="E85" s="13"/>
      <c r="F85" s="38"/>
      <c r="G85" s="23">
        <f>SUM($G$82:$G$84)</f>
        <v>142049249.43000001</v>
      </c>
      <c r="H85" s="23">
        <f>(G85/$O$2) *100</f>
        <v>6.9861919690051995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2" t="s">
        <v>30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5</v>
      </c>
      <c r="C87" s="13"/>
      <c r="D87" s="13"/>
      <c r="E87" s="13"/>
      <c r="F87" s="38"/>
      <c r="G87" s="23"/>
      <c r="H87" s="23">
        <f>(G87/$O$2) *100</f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0" t="s">
        <v>11</v>
      </c>
      <c r="C88" s="13"/>
      <c r="D88" s="13"/>
      <c r="E88" s="13"/>
      <c r="F88" s="38"/>
      <c r="G88" s="23"/>
      <c r="H88" s="28"/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/>
      <c r="H89" s="23">
        <f>(G89/$O$2) *100</f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0" t="s">
        <v>25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225</v>
      </c>
      <c r="C91" s="14"/>
      <c r="D91" s="14" t="s">
        <v>226</v>
      </c>
      <c r="E91" s="14" t="s">
        <v>227</v>
      </c>
      <c r="F91" s="37"/>
      <c r="G91" s="23">
        <v>18056943.350000001</v>
      </c>
      <c r="H91" s="23">
        <v>0.89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5</v>
      </c>
      <c r="C92" s="13"/>
      <c r="D92" s="13"/>
      <c r="E92" s="13"/>
      <c r="F92" s="38"/>
      <c r="G92" s="23">
        <f>SUM($G$91)</f>
        <v>18056943.350000001</v>
      </c>
      <c r="H92" s="23">
        <f>(G92/$O$2) *100</f>
        <v>0.88806715362981581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0" t="s">
        <v>17</v>
      </c>
      <c r="C93" s="13"/>
      <c r="D93" s="13"/>
      <c r="E93" s="13"/>
      <c r="F93" s="38"/>
      <c r="G93" s="23"/>
      <c r="H93" s="28"/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5</v>
      </c>
      <c r="C94" s="13"/>
      <c r="D94" s="13"/>
      <c r="E94" s="13"/>
      <c r="F94" s="38"/>
      <c r="G94" s="23"/>
      <c r="H94" s="23">
        <f>(G94/$O$2) *100</f>
        <v>0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0" t="s">
        <v>18</v>
      </c>
      <c r="C95" s="13"/>
      <c r="D95" s="13"/>
      <c r="E95" s="13"/>
      <c r="F95" s="38"/>
      <c r="G95" s="23"/>
      <c r="H95" s="28"/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5</v>
      </c>
      <c r="C96" s="13"/>
      <c r="D96" s="13"/>
      <c r="E96" s="13"/>
      <c r="F96" s="38"/>
      <c r="G96" s="23"/>
      <c r="H96" s="23">
        <f>(G96/$O$2) *100</f>
        <v>0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0" t="s">
        <v>26</v>
      </c>
      <c r="C97" s="13"/>
      <c r="D97" s="13"/>
      <c r="E97" s="13"/>
      <c r="F97" s="38"/>
      <c r="G97" s="23"/>
      <c r="H97" s="28"/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1" t="s">
        <v>5</v>
      </c>
      <c r="C98" s="13"/>
      <c r="D98" s="13"/>
      <c r="E98" s="13"/>
      <c r="F98" s="38"/>
      <c r="G98" s="23"/>
      <c r="H98" s="23">
        <f>(G98/$O$2) *100</f>
        <v>0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0" t="s">
        <v>22</v>
      </c>
      <c r="C99" s="13"/>
      <c r="D99" s="13"/>
      <c r="E99" s="13"/>
      <c r="F99" s="38"/>
      <c r="G99" s="23"/>
      <c r="H99" s="28"/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1" t="s">
        <v>5</v>
      </c>
      <c r="C100" s="13"/>
      <c r="D100" s="13"/>
      <c r="E100" s="13"/>
      <c r="F100" s="38"/>
      <c r="G100" s="23"/>
      <c r="H100" s="23">
        <f>(G100/$O$2) *100</f>
        <v>0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0" t="s">
        <v>19</v>
      </c>
      <c r="C101" s="13"/>
      <c r="D101" s="13"/>
      <c r="E101" s="13"/>
      <c r="F101" s="38"/>
      <c r="G101" s="23"/>
      <c r="H101" s="28"/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1" t="s">
        <v>5</v>
      </c>
      <c r="C102" s="13"/>
      <c r="D102" s="13"/>
      <c r="E102" s="13"/>
      <c r="F102" s="38"/>
      <c r="G102" s="23"/>
      <c r="H102" s="23">
        <f>(G102/$O$2) *100</f>
        <v>0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0" t="s">
        <v>31</v>
      </c>
      <c r="C103" s="13"/>
      <c r="D103" s="13"/>
      <c r="E103" s="13"/>
      <c r="F103" s="38"/>
      <c r="G103" s="23"/>
      <c r="H103" s="28"/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5</v>
      </c>
      <c r="C104" s="13"/>
      <c r="D104" s="13"/>
      <c r="E104" s="13"/>
      <c r="F104" s="38"/>
      <c r="G104" s="23"/>
      <c r="H104" s="23">
        <f>(G104/$O$2) *100</f>
        <v>0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0" t="s">
        <v>20</v>
      </c>
      <c r="C105" s="13"/>
      <c r="D105" s="13"/>
      <c r="E105" s="13"/>
      <c r="F105" s="38"/>
      <c r="G105" s="23"/>
      <c r="H105" s="28"/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1" t="s">
        <v>5</v>
      </c>
      <c r="C106" s="13"/>
      <c r="D106" s="13"/>
      <c r="E106" s="13"/>
      <c r="F106" s="38"/>
      <c r="G106" s="23"/>
      <c r="H106" s="23">
        <f>(G106/$O$2) *100</f>
        <v>0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0" t="s">
        <v>34</v>
      </c>
      <c r="C107" s="13"/>
      <c r="D107" s="13"/>
      <c r="E107" s="13"/>
      <c r="F107" s="38"/>
      <c r="G107" s="23"/>
      <c r="H107" s="28"/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1" t="s">
        <v>228</v>
      </c>
      <c r="C108" s="14"/>
      <c r="D108" s="14" t="s">
        <v>229</v>
      </c>
      <c r="E108" s="14" t="s">
        <v>230</v>
      </c>
      <c r="F108" s="37"/>
      <c r="G108" s="23">
        <v>2305047.0699999998</v>
      </c>
      <c r="H108" s="23">
        <v>0.11</v>
      </c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228</v>
      </c>
      <c r="C109" s="14"/>
      <c r="D109" s="14" t="s">
        <v>231</v>
      </c>
      <c r="E109" s="14" t="s">
        <v>232</v>
      </c>
      <c r="F109" s="37"/>
      <c r="G109" s="23">
        <v>2289515.39</v>
      </c>
      <c r="H109" s="23">
        <v>0.11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233</v>
      </c>
      <c r="C110" s="14"/>
      <c r="D110" s="14" t="s">
        <v>229</v>
      </c>
      <c r="E110" s="14" t="s">
        <v>230</v>
      </c>
      <c r="F110" s="37"/>
      <c r="G110" s="23">
        <v>-2305047.0699999998</v>
      </c>
      <c r="H110" s="23">
        <v>-0.11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1" t="s">
        <v>234</v>
      </c>
      <c r="C111" s="14"/>
      <c r="D111" s="14" t="s">
        <v>231</v>
      </c>
      <c r="E111" s="14" t="s">
        <v>232</v>
      </c>
      <c r="F111" s="37"/>
      <c r="G111" s="23">
        <v>-2289515.39</v>
      </c>
      <c r="H111" s="23">
        <v>-0.11</v>
      </c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1" t="s">
        <v>5</v>
      </c>
      <c r="C112" s="13"/>
      <c r="D112" s="13"/>
      <c r="E112" s="13"/>
      <c r="F112" s="38"/>
      <c r="G112" s="23">
        <f>SUM($G$108:$G$111)</f>
        <v>0</v>
      </c>
      <c r="H112" s="23">
        <f>(G112/$O$2) *100</f>
        <v>0</v>
      </c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7"/>
      <c r="B113" s="10" t="s">
        <v>23</v>
      </c>
      <c r="C113" s="15"/>
      <c r="D113" s="15"/>
      <c r="E113" s="15"/>
      <c r="F113" s="39"/>
      <c r="G113" s="24">
        <f>G112+G106+G104+G102+G100+G98+G96+G94+G92+G89+G87+G85+G80+G78+G76+G74+G72+G70+G24+G22+G10</f>
        <v>2033285802.3400002</v>
      </c>
      <c r="H113" s="24">
        <v>100</v>
      </c>
      <c r="I113" s="7"/>
      <c r="J113" s="33">
        <v>2033285802.3399999</v>
      </c>
      <c r="K113" s="17">
        <f>ROUND(G113,2)-ROUND(J113,2)</f>
        <v>0</v>
      </c>
      <c r="L113" s="7"/>
      <c r="M113" s="7"/>
      <c r="N113" s="7"/>
      <c r="O113" s="7"/>
    </row>
    <row r="114" spans="1:15" ht="35.25" customHeight="1" x14ac:dyDescent="0.25"/>
    <row r="115" spans="1:15" ht="35.25" customHeight="1" x14ac:dyDescent="0.25"/>
    <row r="116" spans="1:15" ht="35.25" customHeight="1" x14ac:dyDescent="0.25"/>
    <row r="117" spans="1:15" ht="35.25" customHeight="1" x14ac:dyDescent="0.25"/>
    <row r="118" spans="1:15" ht="35.25" customHeight="1" x14ac:dyDescent="0.25"/>
    <row r="119" spans="1:15" ht="35.25" customHeight="1" x14ac:dyDescent="0.25"/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2025-02-24T11:40:17Z</dcterms:modified>
</cp:coreProperties>
</file>