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5-02-24_портфели 10.24-01.25\"/>
    </mc:Choice>
  </mc:AlternateContent>
  <xr:revisionPtr revIDLastSave="0" documentId="8_{9FA86B6F-7CD6-4977-8288-E6C9C726395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портфеля'!$A$7:$O$11</definedName>
    <definedName name="Report07">'Состав портфеля'!$A$13:$O$22</definedName>
    <definedName name="Report08">'Состав портфеля'!$A$24:$O$24</definedName>
    <definedName name="Report09">'Состав портфеля'!$A$26:$O$69</definedName>
    <definedName name="Report10">'Состав портфеля'!$A$71:$O$71</definedName>
    <definedName name="Report11">'Состав портфеля'!$A$73:$O$73</definedName>
    <definedName name="Report12">'Состав портфеля'!$A$75:$O$75</definedName>
    <definedName name="Report13">'Состав портфеля'!$A$77:$O$77</definedName>
    <definedName name="Report14">'Состав портфеля'!$A$79:$O$79</definedName>
    <definedName name="Report15">'Состав портфеля'!$A$81:$O$84</definedName>
    <definedName name="Report16">'Состав портфеля'!$A$86:$O$86</definedName>
    <definedName name="Report17">'Состав портфеля'!$A$88:$O$88</definedName>
    <definedName name="Report18">'Состав портфеля'!$A$90:$O$91</definedName>
    <definedName name="Report19">'Состав портфеля'!$A$93:$O$93</definedName>
    <definedName name="Report20">'Состав портфеля'!$A$95:$O$95</definedName>
    <definedName name="Report21">'Состав портфеля'!$A$97:$O$97</definedName>
    <definedName name="Report22">'Состав портфеля'!$A$99:$O$99</definedName>
    <definedName name="Report23">'Состав портфеля'!$A$101:$O$101</definedName>
    <definedName name="Report24">'Состав портфеля'!$A$103:$O$103</definedName>
    <definedName name="Report25">'Состав портфеля'!$A$105:$O$105</definedName>
    <definedName name="Report26">'Состав портфеля'!$A$107:$O$107</definedName>
    <definedName name="Report27">'Состав портфеля'!$A$108:$K$108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8" i="12" l="1"/>
  <c r="K108" i="12" s="1"/>
  <c r="G91" i="12"/>
  <c r="G84" i="12"/>
  <c r="G69" i="12"/>
  <c r="G22" i="12"/>
  <c r="G11" i="12"/>
  <c r="B5" i="9"/>
  <c r="B3" i="12" l="1"/>
  <c r="O1" i="12" l="1"/>
  <c r="O2" i="12" l="1"/>
  <c r="H107" i="12" s="1"/>
  <c r="H103" i="12" l="1"/>
  <c r="H105" i="12"/>
  <c r="H99" i="12"/>
  <c r="H101" i="12"/>
  <c r="H95" i="12"/>
  <c r="H97" i="12"/>
  <c r="H91" i="12"/>
  <c r="H93" i="12"/>
  <c r="H86" i="12"/>
  <c r="H88" i="12"/>
  <c r="H79" i="12"/>
  <c r="H84" i="12"/>
  <c r="H75" i="12"/>
  <c r="H77" i="12"/>
  <c r="H71" i="12"/>
  <c r="H73" i="12"/>
  <c r="H24" i="12"/>
  <c r="H69" i="12"/>
  <c r="H11" i="12"/>
  <c r="H22" i="12"/>
  <c r="B2" i="12"/>
</calcChain>
</file>

<file path=xl/sharedStrings.xml><?xml version="1.0" encoding="utf-8"?>
<sst xmlns="http://schemas.openxmlformats.org/spreadsheetml/2006/main" count="303" uniqueCount="228">
  <si>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</si>
  <si>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</si>
  <si>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</si>
  <si>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</si>
  <si>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</si>
  <si>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</si>
  <si>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</si>
  <si>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</si>
  <si>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</si>
  <si>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</si>
  <si>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</si>
  <si>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</si>
  <si>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</si>
  <si>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</si>
  <si>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</si>
  <si>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</si>
  <si>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</si>
  <si>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</si>
  <si>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</si>
  <si>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</si>
  <si>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</si>
  <si>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</si>
  <si>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</si>
  <si>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</si>
  <si>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</si>
  <si>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</si>
  <si>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</si>
  <si>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</si>
  <si>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</si>
  <si>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</si>
  <si>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</si>
  <si>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</si>
  <si>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</si>
  <si>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</si>
  <si>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</si>
  <si>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</si>
  <si>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</si>
  <si>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</si>
  <si>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</si>
  <si>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</si>
  <si>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</si>
  <si>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</si>
  <si>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</si>
  <si>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29.11.2024</t>
  </si>
  <si>
    <t>Report28</t>
  </si>
  <si>
    <t>Акционерное общество "Негосударственный пенсионный фонд "Авиаполис"</t>
  </si>
  <si>
    <t>Report29</t>
  </si>
  <si>
    <t>26236RMFS</t>
  </si>
  <si>
    <t>RU000A102BT8</t>
  </si>
  <si>
    <t>Министерство финансов Российской Федерации</t>
  </si>
  <si>
    <t>1037739085636</t>
  </si>
  <si>
    <t>26237RMFS</t>
  </si>
  <si>
    <t>RU000A1038Z7</t>
  </si>
  <si>
    <t>29024RMFS</t>
  </si>
  <si>
    <t>RU000A1066D5</t>
  </si>
  <si>
    <t>29025RMFS</t>
  </si>
  <si>
    <t>RU000A106Z61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</si>
  <si>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</si>
  <si>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</si>
  <si>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</si>
  <si>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</si>
  <si>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</si>
  <si>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</si>
  <si>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RU34021ANO0</t>
  </si>
  <si>
    <t>RU000A102895</t>
  </si>
  <si>
    <t>Министерство финансов и налоговой политики Новосибирской области</t>
  </si>
  <si>
    <t>1105476023223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</si>
  <si>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</si>
  <si>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</si>
  <si>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</si>
  <si>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</si>
  <si>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</si>
  <si>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</si>
  <si>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RU35015MOO0</t>
  </si>
  <si>
    <t>RU000A102CR0</t>
  </si>
  <si>
    <t>RU35016MOO0</t>
  </si>
  <si>
    <t>RU000A102G35</t>
  </si>
  <si>
    <t>RU35016RSY0</t>
  </si>
  <si>
    <t>RU000A109L72</t>
  </si>
  <si>
    <t>Министерство финансов Республики Саха (Якутия)</t>
  </si>
  <si>
    <t>1031402066079</t>
  </si>
  <si>
    <t>RU35023ANO0</t>
  </si>
  <si>
    <t>RU000A107B19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</si>
  <si>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</si>
  <si>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</si>
  <si>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</si>
  <si>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</si>
  <si>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4B02-01-00010-A-001P</t>
  </si>
  <si>
    <t>RU000A103943</t>
  </si>
  <si>
    <t>Публичное акционерное общество "Аэрофлот - российские авиалинии"</t>
  </si>
  <si>
    <t>1027700092661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</si>
  <si>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</si>
  <si>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</si>
  <si>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</si>
  <si>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</si>
  <si>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</si>
  <si>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</si>
  <si>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</si>
  <si>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</si>
  <si>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4B02-01-16643-A-002P</t>
  </si>
  <si>
    <t>RU000A104V75</t>
  </si>
  <si>
    <t>акционерное общество "Почта России"</t>
  </si>
  <si>
    <t>1197746000000</t>
  </si>
  <si>
    <t>4B02-01-36241-R-003P</t>
  </si>
  <si>
    <t>RU000A109JH1</t>
  </si>
  <si>
    <t>Общество с ограниченной ответственностью "ИКС 5 ФИНАНС"</t>
  </si>
  <si>
    <t>1067761792053</t>
  </si>
  <si>
    <t>4B02-01-55194-E-002P</t>
  </si>
  <si>
    <t>RU000A109E71</t>
  </si>
  <si>
    <t>Публичное акционерное общество "ТрансКонтейнер"</t>
  </si>
  <si>
    <t>1067746341024</t>
  </si>
  <si>
    <t>4B02-01-65045-D-001P</t>
  </si>
  <si>
    <t>RU000A0JXN05</t>
  </si>
  <si>
    <t>4B02-02-00011-T-003P</t>
  </si>
  <si>
    <t>RU000A104XR2</t>
  </si>
  <si>
    <t>4B02-02-12414-F-001P</t>
  </si>
  <si>
    <t>RU000A103133</t>
  </si>
  <si>
    <t>Акционерное общество Холдинговая компания "Новотранс"</t>
  </si>
  <si>
    <t>1064205128745</t>
  </si>
  <si>
    <t>4B02-02-16643-A-002P</t>
  </si>
  <si>
    <t>RU000A104W17</t>
  </si>
  <si>
    <t>4B02-03-00822-J-002P</t>
  </si>
  <si>
    <t>RU000A1065S5</t>
  </si>
  <si>
    <t>Публичное акционерное общество "МегаФон"</t>
  </si>
  <si>
    <t>1027809169585</t>
  </si>
  <si>
    <t>4B02-03-55039-E-001P</t>
  </si>
  <si>
    <t>RU000A101228</t>
  </si>
  <si>
    <t>Публичное акционерное общество "Московская объединенная энергетическая компания"</t>
  </si>
  <si>
    <t>1047796974092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</si>
  <si>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</si>
  <si>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</si>
  <si>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</si>
  <si>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</si>
  <si>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</si>
  <si>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</si>
  <si>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</si>
  <si>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</si>
  <si>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</si>
  <si>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</si>
  <si>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</si>
  <si>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</si>
  <si>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4B02-05-00822-J-002P</t>
  </si>
  <si>
    <t>RU000A108Q94</t>
  </si>
  <si>
    <t>4B02-06-00005-T-001P</t>
  </si>
  <si>
    <t>RU000A100SZ3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</si>
  <si>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</si>
  <si>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</si>
  <si>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</si>
  <si>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</si>
  <si>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</si>
  <si>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</si>
  <si>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</si>
  <si>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</si>
  <si>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4B02-06-65116-D-001P</t>
  </si>
  <si>
    <t>RU000A108P61</t>
  </si>
  <si>
    <t>Публичное акционерное общество "Россети Московский регион"</t>
  </si>
  <si>
    <t>1057746555811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</si>
  <si>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</si>
  <si>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</si>
  <si>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</si>
  <si>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</si>
  <si>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4B02-07-10797-A-001P</t>
  </si>
  <si>
    <t>RU000A1094F2</t>
  </si>
  <si>
    <t>Публичное акционерное общество "Группа Черкизово"</t>
  </si>
  <si>
    <t>1057748318473</t>
  </si>
  <si>
    <t>4B02-07-40155-F-001P</t>
  </si>
  <si>
    <t>RU000A1083A6</t>
  </si>
  <si>
    <t>Публичное акционерное общество "Горно-металлургическая компания "Норильский никель"</t>
  </si>
  <si>
    <t>1028400000298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</si>
  <si>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</si>
  <si>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</si>
  <si>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</si>
  <si>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</si>
  <si>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</si>
  <si>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</si>
  <si>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4B02-09-00124-A-001P</t>
  </si>
  <si>
    <t>RU000A1095W4</t>
  </si>
  <si>
    <t>4B02-09-01669-A-001P</t>
  </si>
  <si>
    <t>RU000A1005L6</t>
  </si>
  <si>
    <t>4B02-09-36400-R-002P</t>
  </si>
  <si>
    <t>RU000A107050</t>
  </si>
  <si>
    <t>4B02-10-36442-R-001P</t>
  </si>
  <si>
    <t>RU000A108777</t>
  </si>
  <si>
    <t>Общество с ограниченной ответственностью "Балтийский лизинг"</t>
  </si>
  <si>
    <t>1027810273545</t>
  </si>
  <si>
    <t>4B02-11-36400-R-002P</t>
  </si>
  <si>
    <t>RU000A107ET1</t>
  </si>
  <si>
    <t>4B02-11-55010-D-001P</t>
  </si>
  <si>
    <t>RU000A107MM9</t>
  </si>
  <si>
    <t>Публичное акционерное общество "КАМАЗ"</t>
  </si>
  <si>
    <t>1021602013971</t>
  </si>
  <si>
    <t>4B02-13-00146-A-003P</t>
  </si>
  <si>
    <t>RU000A109B33</t>
  </si>
  <si>
    <t>Публичное акционерное общество "Газпром нефть"</t>
  </si>
  <si>
    <t>1025501701686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</si>
  <si>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</si>
  <si>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</si>
  <si>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</si>
  <si>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</si>
  <si>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</si>
  <si>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</si>
  <si>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</si>
  <si>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</si>
  <si>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</si>
  <si>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</si>
  <si>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</si>
  <si>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</si>
  <si>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</si>
  <si>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</si>
  <si>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4B02-28-65045-D-001P</t>
  </si>
  <si>
    <t>RU000A106ZL5</t>
  </si>
  <si>
    <t>4B02-29-01669-A-001P</t>
  </si>
  <si>
    <t>RU000A108GL1</t>
  </si>
  <si>
    <t>4B02-32-65045-D-001P</t>
  </si>
  <si>
    <t>RU000A108Z85</t>
  </si>
  <si>
    <t>4B02-481-01481-B-001P</t>
  </si>
  <si>
    <t>RU000A103KG4</t>
  </si>
  <si>
    <t>Публичное акционерное общество "Сбербанк России"</t>
  </si>
  <si>
    <t>1027700132195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</si>
  <si>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</si>
  <si>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</si>
  <si>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</si>
  <si>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</si>
  <si>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</si>
  <si>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</si>
  <si>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Банк ВТБ (ПАО), 12XS3J, 19.07.2023</t>
  </si>
  <si>
    <t>Банк ВТБ (публичное акционерное общество)</t>
  </si>
  <si>
    <t>1027739609391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</si>
</sst>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45625</v>
      </c>
      <c r="G6" s="3">
        <v>45625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689869731</v>
      </c>
      <c r="C7">
        <v>137337631.88</v>
      </c>
      <c r="D7">
        <v>938069051.50999999</v>
      </c>
      <c r="H7">
        <v>201820676.94</v>
      </c>
      <c r="I7">
        <v>0</v>
      </c>
      <c r="M7">
        <v>12920862.800000001</v>
      </c>
      <c r="N7">
        <v>216</v>
      </c>
    </row>
    <row r="8" spans="1:14" x14ac:dyDescent="0.25">
      <c r="A8" t="s">
        <v>41</v>
      </c>
      <c r="B8">
        <v>1980017954.1300001</v>
      </c>
    </row>
    <row r="9" spans="1:14" x14ac:dyDescent="0.25">
      <c r="A9" t="s">
        <v>42</v>
      </c>
      <c r="B9" s="2" t="s">
        <v>43</v>
      </c>
      <c r="C9">
        <v>1980017954.1300001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1980017954.1300001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45625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29.11.2024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1980017954.1300001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19898</v>
      </c>
      <c r="G7" s="23">
        <v>13294052.779999999</v>
      </c>
      <c r="H7" s="23">
        <v>0.67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20800</v>
      </c>
      <c r="G8" s="23">
        <v>14065584</v>
      </c>
      <c r="H8" s="23">
        <v>0.71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339995</v>
      </c>
      <c r="G9" s="23">
        <v>320122292.25</v>
      </c>
      <c r="H9" s="23">
        <v>16.170000000000002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369953</v>
      </c>
      <c r="G10" s="23">
        <v>342387801.97000003</v>
      </c>
      <c r="H10" s="23">
        <v>17.29</v>
      </c>
      <c r="J10" s="31"/>
      <c r="K10" s="31"/>
    </row>
    <row r="11" spans="1:15" s="5" customFormat="1" ht="35.25" customHeight="1" x14ac:dyDescent="0.25">
      <c r="B11" s="11" t="s">
        <v>5</v>
      </c>
      <c r="C11" s="13"/>
      <c r="D11" s="13"/>
      <c r="E11" s="13"/>
      <c r="F11" s="38"/>
      <c r="G11" s="23">
        <f>SUM($G$7:$G$10)</f>
        <v>689869731</v>
      </c>
      <c r="H11" s="23">
        <f>(G11/$O$2) *100</f>
        <v>34.841589671499811</v>
      </c>
      <c r="J11" s="31"/>
      <c r="K11" s="31"/>
    </row>
    <row r="12" spans="1:15" s="5" customFormat="1" ht="35.25" customHeight="1" x14ac:dyDescent="0.25">
      <c r="A12" s="7"/>
      <c r="B12" s="10" t="s">
        <v>8</v>
      </c>
      <c r="C12" s="15"/>
      <c r="D12" s="15"/>
      <c r="E12" s="15"/>
      <c r="F12" s="39"/>
      <c r="G12" s="24"/>
      <c r="H12" s="27"/>
      <c r="I12" s="7"/>
      <c r="J12" s="32"/>
      <c r="K12" s="32"/>
      <c r="L12" s="7"/>
      <c r="M12" s="7"/>
      <c r="N12" s="7"/>
      <c r="O12" s="7"/>
    </row>
    <row r="13" spans="1:15" s="5" customFormat="1" ht="35.25" customHeight="1" x14ac:dyDescent="0.25">
      <c r="B13" s="11" t="s">
        <v>57</v>
      </c>
      <c r="C13" s="14" t="s">
        <v>58</v>
      </c>
      <c r="D13" s="14" t="s">
        <v>59</v>
      </c>
      <c r="E13" s="14" t="s">
        <v>60</v>
      </c>
      <c r="F13" s="37">
        <v>3010</v>
      </c>
      <c r="G13" s="23">
        <v>1216100.2</v>
      </c>
      <c r="H13" s="23">
        <v>0.06</v>
      </c>
      <c r="J13" s="31"/>
      <c r="K13" s="31"/>
    </row>
    <row r="14" spans="1:15" s="5" customFormat="1" ht="35.25" customHeight="1" x14ac:dyDescent="0.25">
      <c r="B14" s="11" t="s">
        <v>61</v>
      </c>
      <c r="C14" s="14" t="s">
        <v>62</v>
      </c>
      <c r="D14" s="14" t="s">
        <v>59</v>
      </c>
      <c r="E14" s="14" t="s">
        <v>60</v>
      </c>
      <c r="F14" s="37">
        <v>34671</v>
      </c>
      <c r="G14" s="23">
        <v>12785277.960000001</v>
      </c>
      <c r="H14" s="23">
        <v>0.65</v>
      </c>
      <c r="J14" s="31"/>
      <c r="K14" s="31"/>
    </row>
    <row r="15" spans="1:15" s="5" customFormat="1" ht="35.25" customHeight="1" x14ac:dyDescent="0.25">
      <c r="B15" s="11" t="s">
        <v>63</v>
      </c>
      <c r="C15" s="14" t="s">
        <v>64</v>
      </c>
      <c r="D15" s="14" t="s">
        <v>65</v>
      </c>
      <c r="E15" s="14" t="s">
        <v>66</v>
      </c>
      <c r="F15" s="37">
        <v>8900</v>
      </c>
      <c r="G15" s="23">
        <v>4911287</v>
      </c>
      <c r="H15" s="23">
        <v>0.25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69</v>
      </c>
      <c r="E16" s="14" t="s">
        <v>70</v>
      </c>
      <c r="F16" s="37">
        <v>37100</v>
      </c>
      <c r="G16" s="23">
        <v>15874719</v>
      </c>
      <c r="H16" s="23">
        <v>0.8</v>
      </c>
      <c r="J16" s="31"/>
      <c r="K16" s="31"/>
    </row>
    <row r="17" spans="2:11" s="5" customFormat="1" ht="35.25" customHeight="1" x14ac:dyDescent="0.25">
      <c r="B17" s="11" t="s">
        <v>71</v>
      </c>
      <c r="C17" s="14" t="s">
        <v>72</v>
      </c>
      <c r="D17" s="14" t="s">
        <v>69</v>
      </c>
      <c r="E17" s="14" t="s">
        <v>70</v>
      </c>
      <c r="F17" s="37">
        <v>21750</v>
      </c>
      <c r="G17" s="23">
        <v>12468622.5</v>
      </c>
      <c r="H17" s="23">
        <v>0.63</v>
      </c>
      <c r="J17" s="31"/>
      <c r="K17" s="31"/>
    </row>
    <row r="18" spans="2:11" s="5" customFormat="1" ht="35.25" customHeight="1" x14ac:dyDescent="0.25">
      <c r="B18" s="11" t="s">
        <v>73</v>
      </c>
      <c r="C18" s="14" t="s">
        <v>74</v>
      </c>
      <c r="D18" s="14" t="s">
        <v>59</v>
      </c>
      <c r="E18" s="14" t="s">
        <v>60</v>
      </c>
      <c r="F18" s="37">
        <v>64492</v>
      </c>
      <c r="G18" s="23">
        <v>39540690.119999997</v>
      </c>
      <c r="H18" s="23">
        <v>2</v>
      </c>
      <c r="J18" s="31"/>
      <c r="K18" s="31"/>
    </row>
    <row r="19" spans="2:11" s="5" customFormat="1" ht="35.25" customHeight="1" x14ac:dyDescent="0.25">
      <c r="B19" s="11" t="s">
        <v>75</v>
      </c>
      <c r="C19" s="14" t="s">
        <v>76</v>
      </c>
      <c r="D19" s="14" t="s">
        <v>59</v>
      </c>
      <c r="E19" s="14" t="s">
        <v>60</v>
      </c>
      <c r="F19" s="37">
        <v>22790</v>
      </c>
      <c r="G19" s="23">
        <v>9528271.0999999996</v>
      </c>
      <c r="H19" s="23">
        <v>0.48</v>
      </c>
      <c r="J19" s="31"/>
      <c r="K19" s="31"/>
    </row>
    <row r="20" spans="2:11" s="5" customFormat="1" ht="35.25" customHeight="1" x14ac:dyDescent="0.25">
      <c r="B20" s="11" t="s">
        <v>77</v>
      </c>
      <c r="C20" s="14" t="s">
        <v>78</v>
      </c>
      <c r="D20" s="14" t="s">
        <v>79</v>
      </c>
      <c r="E20" s="14" t="s">
        <v>80</v>
      </c>
      <c r="F20" s="37">
        <v>1600</v>
      </c>
      <c r="G20" s="23">
        <v>1581664</v>
      </c>
      <c r="H20" s="23">
        <v>0.08</v>
      </c>
      <c r="J20" s="31"/>
      <c r="K20" s="31"/>
    </row>
    <row r="21" spans="2:11" s="5" customFormat="1" ht="35.25" customHeight="1" x14ac:dyDescent="0.25">
      <c r="B21" s="11" t="s">
        <v>81</v>
      </c>
      <c r="C21" s="14" t="s">
        <v>82</v>
      </c>
      <c r="D21" s="14" t="s">
        <v>65</v>
      </c>
      <c r="E21" s="14" t="s">
        <v>66</v>
      </c>
      <c r="F21" s="37">
        <v>50000</v>
      </c>
      <c r="G21" s="23">
        <v>39431000</v>
      </c>
      <c r="H21" s="23">
        <v>1.99</v>
      </c>
      <c r="J21" s="31"/>
      <c r="K21" s="31"/>
    </row>
    <row r="22" spans="2:11" s="5" customFormat="1" ht="35.25" customHeight="1" x14ac:dyDescent="0.25">
      <c r="B22" s="11" t="s">
        <v>5</v>
      </c>
      <c r="C22" s="13"/>
      <c r="D22" s="13"/>
      <c r="E22" s="13"/>
      <c r="F22" s="38"/>
      <c r="G22" s="23">
        <f>SUM($G$13:$G$21)</f>
        <v>137337631.88</v>
      </c>
      <c r="H22" s="23">
        <f>(G22/$O$2) *100</f>
        <v>6.9361811388394585</v>
      </c>
      <c r="J22" s="31"/>
      <c r="K22" s="31"/>
    </row>
    <row r="23" spans="2:11" s="5" customFormat="1" ht="35.25" customHeight="1" x14ac:dyDescent="0.25">
      <c r="B23" s="12" t="s">
        <v>15</v>
      </c>
      <c r="C23" s="13"/>
      <c r="D23" s="13"/>
      <c r="E23" s="13"/>
      <c r="F23" s="38"/>
      <c r="G23" s="23"/>
      <c r="H23" s="28"/>
      <c r="J23" s="31"/>
      <c r="K23" s="31"/>
    </row>
    <row r="24" spans="2:11" s="5" customFormat="1" ht="35.25" customHeight="1" x14ac:dyDescent="0.25">
      <c r="B24" s="11" t="s">
        <v>5</v>
      </c>
      <c r="C24" s="13"/>
      <c r="D24" s="13"/>
      <c r="E24" s="13"/>
      <c r="F24" s="38"/>
      <c r="G24" s="23"/>
      <c r="H24" s="23">
        <f>(G24/$O$2) *100</f>
        <v>0</v>
      </c>
      <c r="J24" s="31"/>
      <c r="K24" s="31"/>
    </row>
    <row r="25" spans="2:11" s="5" customFormat="1" ht="35.25" customHeight="1" x14ac:dyDescent="0.25">
      <c r="B25" s="10" t="s">
        <v>16</v>
      </c>
      <c r="C25" s="13"/>
      <c r="D25" s="13"/>
      <c r="E25" s="13"/>
      <c r="F25" s="38"/>
      <c r="G25" s="23"/>
      <c r="H25" s="28"/>
      <c r="J25" s="31"/>
      <c r="K25" s="31"/>
    </row>
    <row r="26" spans="2:11" s="5" customFormat="1" ht="35.25" customHeight="1" x14ac:dyDescent="0.25">
      <c r="B26" s="11" t="s">
        <v>83</v>
      </c>
      <c r="C26" s="14" t="s">
        <v>84</v>
      </c>
      <c r="D26" s="14" t="s">
        <v>85</v>
      </c>
      <c r="E26" s="14" t="s">
        <v>86</v>
      </c>
      <c r="F26" s="37">
        <v>19300</v>
      </c>
      <c r="G26" s="23">
        <v>20107126</v>
      </c>
      <c r="H26" s="23">
        <v>1.02</v>
      </c>
      <c r="J26" s="31"/>
      <c r="K26" s="31"/>
    </row>
    <row r="27" spans="2:11" s="5" customFormat="1" ht="35.25" customHeight="1" x14ac:dyDescent="0.25">
      <c r="B27" s="11" t="s">
        <v>87</v>
      </c>
      <c r="C27" s="14" t="s">
        <v>88</v>
      </c>
      <c r="D27" s="14" t="s">
        <v>89</v>
      </c>
      <c r="E27" s="14" t="s">
        <v>90</v>
      </c>
      <c r="F27" s="37">
        <v>12050</v>
      </c>
      <c r="G27" s="23">
        <v>10122482</v>
      </c>
      <c r="H27" s="23">
        <v>0.51</v>
      </c>
      <c r="J27" s="31"/>
      <c r="K27" s="31"/>
    </row>
    <row r="28" spans="2:11" s="5" customFormat="1" ht="35.25" customHeight="1" x14ac:dyDescent="0.25">
      <c r="B28" s="11" t="s">
        <v>91</v>
      </c>
      <c r="C28" s="14" t="s">
        <v>92</v>
      </c>
      <c r="D28" s="14" t="s">
        <v>93</v>
      </c>
      <c r="E28" s="14" t="s">
        <v>94</v>
      </c>
      <c r="F28" s="37">
        <v>22400</v>
      </c>
      <c r="G28" s="23">
        <v>15267616</v>
      </c>
      <c r="H28" s="23">
        <v>0.77</v>
      </c>
      <c r="J28" s="31"/>
      <c r="K28" s="31"/>
    </row>
    <row r="29" spans="2:11" s="5" customFormat="1" ht="35.25" customHeight="1" x14ac:dyDescent="0.25">
      <c r="B29" s="11" t="s">
        <v>95</v>
      </c>
      <c r="C29" s="14" t="s">
        <v>96</v>
      </c>
      <c r="D29" s="14" t="s">
        <v>97</v>
      </c>
      <c r="E29" s="14" t="s">
        <v>98</v>
      </c>
      <c r="F29" s="37">
        <v>49963</v>
      </c>
      <c r="G29" s="23">
        <v>48434132.200000003</v>
      </c>
      <c r="H29" s="23">
        <v>2.4500000000000002</v>
      </c>
      <c r="J29" s="31"/>
      <c r="K29" s="31"/>
    </row>
    <row r="30" spans="2:11" s="5" customFormat="1" ht="35.25" customHeight="1" x14ac:dyDescent="0.25">
      <c r="B30" s="11" t="s">
        <v>99</v>
      </c>
      <c r="C30" s="14" t="s">
        <v>100</v>
      </c>
      <c r="D30" s="14" t="s">
        <v>101</v>
      </c>
      <c r="E30" s="14" t="s">
        <v>102</v>
      </c>
      <c r="F30" s="37">
        <v>19000</v>
      </c>
      <c r="G30" s="23">
        <v>15554920</v>
      </c>
      <c r="H30" s="23">
        <v>0.79</v>
      </c>
      <c r="J30" s="31"/>
      <c r="K30" s="31"/>
    </row>
    <row r="31" spans="2:11" s="5" customFormat="1" ht="35.25" customHeight="1" x14ac:dyDescent="0.25">
      <c r="B31" s="11" t="s">
        <v>103</v>
      </c>
      <c r="C31" s="14" t="s">
        <v>104</v>
      </c>
      <c r="D31" s="14" t="s">
        <v>105</v>
      </c>
      <c r="E31" s="14" t="s">
        <v>106</v>
      </c>
      <c r="F31" s="37">
        <v>14950</v>
      </c>
      <c r="G31" s="23">
        <v>15048221.5</v>
      </c>
      <c r="H31" s="23">
        <v>0.76</v>
      </c>
      <c r="J31" s="31"/>
      <c r="K31" s="31"/>
    </row>
    <row r="32" spans="2:11" s="5" customFormat="1" ht="35.25" customHeight="1" x14ac:dyDescent="0.25">
      <c r="B32" s="11" t="s">
        <v>107</v>
      </c>
      <c r="C32" s="14" t="s">
        <v>108</v>
      </c>
      <c r="D32" s="14" t="s">
        <v>109</v>
      </c>
      <c r="E32" s="14" t="s">
        <v>110</v>
      </c>
      <c r="F32" s="37">
        <v>800</v>
      </c>
      <c r="G32" s="23">
        <v>789928</v>
      </c>
      <c r="H32" s="23">
        <v>0.04</v>
      </c>
      <c r="J32" s="31"/>
      <c r="K32" s="31"/>
    </row>
    <row r="33" spans="2:11" s="5" customFormat="1" ht="35.25" customHeight="1" x14ac:dyDescent="0.25">
      <c r="B33" s="11" t="s">
        <v>111</v>
      </c>
      <c r="C33" s="14" t="s">
        <v>112</v>
      </c>
      <c r="D33" s="14" t="s">
        <v>85</v>
      </c>
      <c r="E33" s="14" t="s">
        <v>86</v>
      </c>
      <c r="F33" s="37">
        <v>32000</v>
      </c>
      <c r="G33" s="23">
        <v>30033280</v>
      </c>
      <c r="H33" s="23">
        <v>1.52</v>
      </c>
      <c r="J33" s="31"/>
      <c r="K33" s="31"/>
    </row>
    <row r="34" spans="2:11" s="5" customFormat="1" ht="35.25" customHeight="1" x14ac:dyDescent="0.25">
      <c r="B34" s="11" t="s">
        <v>113</v>
      </c>
      <c r="C34" s="14" t="s">
        <v>114</v>
      </c>
      <c r="D34" s="14" t="s">
        <v>93</v>
      </c>
      <c r="E34" s="14" t="s">
        <v>94</v>
      </c>
      <c r="F34" s="37">
        <v>7850</v>
      </c>
      <c r="G34" s="23">
        <v>6149925.5</v>
      </c>
      <c r="H34" s="23">
        <v>0.31</v>
      </c>
      <c r="J34" s="31"/>
      <c r="K34" s="31"/>
    </row>
    <row r="35" spans="2:11" s="5" customFormat="1" ht="35.25" customHeight="1" x14ac:dyDescent="0.25">
      <c r="B35" s="11" t="s">
        <v>115</v>
      </c>
      <c r="C35" s="14" t="s">
        <v>116</v>
      </c>
      <c r="D35" s="14" t="s">
        <v>117</v>
      </c>
      <c r="E35" s="14" t="s">
        <v>118</v>
      </c>
      <c r="F35" s="37">
        <v>1547</v>
      </c>
      <c r="G35" s="23">
        <v>1047326.74</v>
      </c>
      <c r="H35" s="23">
        <v>0.05</v>
      </c>
      <c r="J35" s="31"/>
      <c r="K35" s="31"/>
    </row>
    <row r="36" spans="2:11" s="5" customFormat="1" ht="35.25" customHeight="1" x14ac:dyDescent="0.25">
      <c r="B36" s="11" t="s">
        <v>119</v>
      </c>
      <c r="C36" s="14" t="s">
        <v>120</v>
      </c>
      <c r="D36" s="14" t="s">
        <v>101</v>
      </c>
      <c r="E36" s="14" t="s">
        <v>102</v>
      </c>
      <c r="F36" s="37">
        <v>88416</v>
      </c>
      <c r="G36" s="23">
        <v>74747770.560000002</v>
      </c>
      <c r="H36" s="23">
        <v>3.78</v>
      </c>
      <c r="J36" s="31"/>
      <c r="K36" s="31"/>
    </row>
    <row r="37" spans="2:11" s="5" customFormat="1" ht="35.25" customHeight="1" x14ac:dyDescent="0.25">
      <c r="B37" s="11" t="s">
        <v>121</v>
      </c>
      <c r="C37" s="14" t="s">
        <v>122</v>
      </c>
      <c r="D37" s="14" t="s">
        <v>123</v>
      </c>
      <c r="E37" s="14" t="s">
        <v>124</v>
      </c>
      <c r="F37" s="37">
        <v>45560</v>
      </c>
      <c r="G37" s="23">
        <v>43661059.200000003</v>
      </c>
      <c r="H37" s="23">
        <v>2.21</v>
      </c>
      <c r="J37" s="31"/>
      <c r="K37" s="31"/>
    </row>
    <row r="38" spans="2:11" s="5" customFormat="1" ht="35.25" customHeight="1" x14ac:dyDescent="0.25">
      <c r="B38" s="11" t="s">
        <v>125</v>
      </c>
      <c r="C38" s="14" t="s">
        <v>126</v>
      </c>
      <c r="D38" s="14" t="s">
        <v>127</v>
      </c>
      <c r="E38" s="14" t="s">
        <v>128</v>
      </c>
      <c r="F38" s="37">
        <v>9150</v>
      </c>
      <c r="G38" s="23">
        <v>9344712</v>
      </c>
      <c r="H38" s="23">
        <v>0.47</v>
      </c>
      <c r="J38" s="31"/>
      <c r="K38" s="31"/>
    </row>
    <row r="39" spans="2:11" s="5" customFormat="1" ht="35.25" customHeight="1" x14ac:dyDescent="0.25">
      <c r="B39" s="11" t="s">
        <v>129</v>
      </c>
      <c r="C39" s="14" t="s">
        <v>130</v>
      </c>
      <c r="D39" s="14" t="s">
        <v>131</v>
      </c>
      <c r="E39" s="14" t="s">
        <v>132</v>
      </c>
      <c r="F39" s="37">
        <v>549</v>
      </c>
      <c r="G39" s="23">
        <v>518239.53</v>
      </c>
      <c r="H39" s="23">
        <v>0.03</v>
      </c>
      <c r="J39" s="31"/>
      <c r="K39" s="31"/>
    </row>
    <row r="40" spans="2:11" s="5" customFormat="1" ht="35.25" customHeight="1" x14ac:dyDescent="0.25">
      <c r="B40" s="11" t="s">
        <v>133</v>
      </c>
      <c r="C40" s="14" t="s">
        <v>134</v>
      </c>
      <c r="D40" s="14" t="s">
        <v>93</v>
      </c>
      <c r="E40" s="14" t="s">
        <v>94</v>
      </c>
      <c r="F40" s="37">
        <v>14850</v>
      </c>
      <c r="G40" s="23">
        <v>12998205</v>
      </c>
      <c r="H40" s="23">
        <v>0.66</v>
      </c>
      <c r="J40" s="31"/>
      <c r="K40" s="31"/>
    </row>
    <row r="41" spans="2:11" s="5" customFormat="1" ht="35.25" customHeight="1" x14ac:dyDescent="0.25">
      <c r="B41" s="11" t="s">
        <v>135</v>
      </c>
      <c r="C41" s="14" t="s">
        <v>136</v>
      </c>
      <c r="D41" s="14" t="s">
        <v>137</v>
      </c>
      <c r="E41" s="14" t="s">
        <v>138</v>
      </c>
      <c r="F41" s="37">
        <v>39796</v>
      </c>
      <c r="G41" s="23">
        <v>37777148.920000002</v>
      </c>
      <c r="H41" s="23">
        <v>1.91</v>
      </c>
      <c r="J41" s="31"/>
      <c r="K41" s="31"/>
    </row>
    <row r="42" spans="2:11" s="5" customFormat="1" ht="35.25" customHeight="1" x14ac:dyDescent="0.25">
      <c r="B42" s="11" t="s">
        <v>139</v>
      </c>
      <c r="C42" s="14" t="s">
        <v>140</v>
      </c>
      <c r="D42" s="14" t="s">
        <v>101</v>
      </c>
      <c r="E42" s="14" t="s">
        <v>102</v>
      </c>
      <c r="F42" s="37">
        <v>37150</v>
      </c>
      <c r="G42" s="23">
        <v>26416993.5</v>
      </c>
      <c r="H42" s="23">
        <v>1.33</v>
      </c>
      <c r="J42" s="31"/>
      <c r="K42" s="31"/>
    </row>
    <row r="43" spans="2:11" s="5" customFormat="1" ht="35.25" customHeight="1" x14ac:dyDescent="0.25">
      <c r="B43" s="11" t="s">
        <v>141</v>
      </c>
      <c r="C43" s="14" t="s">
        <v>142</v>
      </c>
      <c r="D43" s="14" t="s">
        <v>123</v>
      </c>
      <c r="E43" s="14" t="s">
        <v>124</v>
      </c>
      <c r="F43" s="37">
        <v>40000</v>
      </c>
      <c r="G43" s="23">
        <v>41246000</v>
      </c>
      <c r="H43" s="23">
        <v>2.08</v>
      </c>
      <c r="J43" s="31"/>
      <c r="K43" s="31"/>
    </row>
    <row r="44" spans="2:11" s="5" customFormat="1" ht="35.25" customHeight="1" x14ac:dyDescent="0.25">
      <c r="B44" s="11" t="s">
        <v>143</v>
      </c>
      <c r="C44" s="14" t="s">
        <v>144</v>
      </c>
      <c r="D44" s="14" t="s">
        <v>101</v>
      </c>
      <c r="E44" s="14" t="s">
        <v>102</v>
      </c>
      <c r="F44" s="37">
        <v>380</v>
      </c>
      <c r="G44" s="23">
        <v>352369.85</v>
      </c>
      <c r="H44" s="23">
        <v>0.02</v>
      </c>
      <c r="J44" s="31"/>
      <c r="K44" s="31"/>
    </row>
    <row r="45" spans="2:11" s="5" customFormat="1" ht="35.25" customHeight="1" x14ac:dyDescent="0.25">
      <c r="B45" s="11" t="s">
        <v>145</v>
      </c>
      <c r="C45" s="14" t="s">
        <v>146</v>
      </c>
      <c r="D45" s="14" t="s">
        <v>147</v>
      </c>
      <c r="E45" s="14" t="s">
        <v>148</v>
      </c>
      <c r="F45" s="37">
        <v>29658</v>
      </c>
      <c r="G45" s="23">
        <v>21894128.760000002</v>
      </c>
      <c r="H45" s="23">
        <v>1.1100000000000001</v>
      </c>
      <c r="J45" s="31"/>
      <c r="K45" s="31"/>
    </row>
    <row r="46" spans="2:11" s="5" customFormat="1" ht="35.25" customHeight="1" x14ac:dyDescent="0.25">
      <c r="B46" s="11" t="s">
        <v>149</v>
      </c>
      <c r="C46" s="14" t="s">
        <v>150</v>
      </c>
      <c r="D46" s="14" t="s">
        <v>151</v>
      </c>
      <c r="E46" s="14" t="s">
        <v>152</v>
      </c>
      <c r="F46" s="37">
        <v>500</v>
      </c>
      <c r="G46" s="23">
        <v>404590</v>
      </c>
      <c r="H46" s="23">
        <v>0.02</v>
      </c>
      <c r="J46" s="31"/>
      <c r="K46" s="31"/>
    </row>
    <row r="47" spans="2:11" s="5" customFormat="1" ht="35.25" customHeight="1" x14ac:dyDescent="0.25">
      <c r="B47" s="11" t="s">
        <v>153</v>
      </c>
      <c r="C47" s="14" t="s">
        <v>154</v>
      </c>
      <c r="D47" s="14" t="s">
        <v>155</v>
      </c>
      <c r="E47" s="14" t="s">
        <v>156</v>
      </c>
      <c r="F47" s="37">
        <v>50000</v>
      </c>
      <c r="G47" s="23">
        <v>49476000</v>
      </c>
      <c r="H47" s="23">
        <v>2.5</v>
      </c>
      <c r="J47" s="31"/>
      <c r="K47" s="31"/>
    </row>
    <row r="48" spans="2:11" s="5" customFormat="1" ht="35.25" customHeight="1" x14ac:dyDescent="0.25">
      <c r="B48" s="11" t="s">
        <v>157</v>
      </c>
      <c r="C48" s="14" t="s">
        <v>158</v>
      </c>
      <c r="D48" s="14" t="s">
        <v>159</v>
      </c>
      <c r="E48" s="14" t="s">
        <v>160</v>
      </c>
      <c r="F48" s="37">
        <v>1421</v>
      </c>
      <c r="G48" s="23">
        <v>1252497.82</v>
      </c>
      <c r="H48" s="23">
        <v>0.06</v>
      </c>
      <c r="J48" s="31"/>
      <c r="K48" s="31"/>
    </row>
    <row r="49" spans="2:11" s="5" customFormat="1" ht="35.25" customHeight="1" x14ac:dyDescent="0.25">
      <c r="B49" s="11" t="s">
        <v>161</v>
      </c>
      <c r="C49" s="14" t="s">
        <v>162</v>
      </c>
      <c r="D49" s="14" t="s">
        <v>163</v>
      </c>
      <c r="E49" s="14" t="s">
        <v>164</v>
      </c>
      <c r="F49" s="37">
        <v>8700</v>
      </c>
      <c r="G49" s="23">
        <v>8621874</v>
      </c>
      <c r="H49" s="23">
        <v>0.44</v>
      </c>
      <c r="J49" s="31"/>
      <c r="K49" s="31"/>
    </row>
    <row r="50" spans="2:11" s="5" customFormat="1" ht="35.25" customHeight="1" x14ac:dyDescent="0.25">
      <c r="B50" s="11" t="s">
        <v>165</v>
      </c>
      <c r="C50" s="14" t="s">
        <v>166</v>
      </c>
      <c r="D50" s="14" t="s">
        <v>167</v>
      </c>
      <c r="E50" s="14" t="s">
        <v>168</v>
      </c>
      <c r="F50" s="37">
        <v>28200</v>
      </c>
      <c r="G50" s="23">
        <v>27446778</v>
      </c>
      <c r="H50" s="23">
        <v>1.39</v>
      </c>
      <c r="J50" s="31"/>
      <c r="K50" s="31"/>
    </row>
    <row r="51" spans="2:11" s="5" customFormat="1" ht="35.25" customHeight="1" x14ac:dyDescent="0.25">
      <c r="B51" s="11" t="s">
        <v>169</v>
      </c>
      <c r="C51" s="14" t="s">
        <v>170</v>
      </c>
      <c r="D51" s="14" t="s">
        <v>85</v>
      </c>
      <c r="E51" s="14" t="s">
        <v>86</v>
      </c>
      <c r="F51" s="37">
        <v>39895</v>
      </c>
      <c r="G51" s="23">
        <v>42087629.200000003</v>
      </c>
      <c r="H51" s="23">
        <v>2.13</v>
      </c>
      <c r="J51" s="31"/>
      <c r="K51" s="31"/>
    </row>
    <row r="52" spans="2:11" s="5" customFormat="1" ht="35.25" customHeight="1" x14ac:dyDescent="0.25">
      <c r="B52" s="11" t="s">
        <v>171</v>
      </c>
      <c r="C52" s="14" t="s">
        <v>172</v>
      </c>
      <c r="D52" s="14" t="s">
        <v>173</v>
      </c>
      <c r="E52" s="14" t="s">
        <v>174</v>
      </c>
      <c r="F52" s="37">
        <v>25354</v>
      </c>
      <c r="G52" s="23">
        <v>25052540.940000001</v>
      </c>
      <c r="H52" s="23">
        <v>1.27</v>
      </c>
      <c r="J52" s="31"/>
      <c r="K52" s="31"/>
    </row>
    <row r="53" spans="2:11" s="5" customFormat="1" ht="35.25" customHeight="1" x14ac:dyDescent="0.25">
      <c r="B53" s="11" t="s">
        <v>175</v>
      </c>
      <c r="C53" s="14" t="s">
        <v>176</v>
      </c>
      <c r="D53" s="14" t="s">
        <v>173</v>
      </c>
      <c r="E53" s="14" t="s">
        <v>174</v>
      </c>
      <c r="F53" s="37">
        <v>40000</v>
      </c>
      <c r="G53" s="23">
        <v>39290400</v>
      </c>
      <c r="H53" s="23">
        <v>1.98</v>
      </c>
      <c r="J53" s="31"/>
      <c r="K53" s="31"/>
    </row>
    <row r="54" spans="2:11" s="5" customFormat="1" ht="35.25" customHeight="1" x14ac:dyDescent="0.25">
      <c r="B54" s="11" t="s">
        <v>177</v>
      </c>
      <c r="C54" s="14" t="s">
        <v>178</v>
      </c>
      <c r="D54" s="14" t="s">
        <v>159</v>
      </c>
      <c r="E54" s="14" t="s">
        <v>160</v>
      </c>
      <c r="F54" s="37">
        <v>408</v>
      </c>
      <c r="G54" s="23">
        <v>336351.12</v>
      </c>
      <c r="H54" s="23">
        <v>0.02</v>
      </c>
      <c r="J54" s="31"/>
      <c r="K54" s="31"/>
    </row>
    <row r="55" spans="2:11" s="5" customFormat="1" ht="35.25" customHeight="1" x14ac:dyDescent="0.25">
      <c r="B55" s="11" t="s">
        <v>179</v>
      </c>
      <c r="C55" s="14" t="s">
        <v>180</v>
      </c>
      <c r="D55" s="14" t="s">
        <v>147</v>
      </c>
      <c r="E55" s="14" t="s">
        <v>148</v>
      </c>
      <c r="F55" s="37">
        <v>11000</v>
      </c>
      <c r="G55" s="23">
        <v>10721370</v>
      </c>
      <c r="H55" s="23">
        <v>0.54</v>
      </c>
      <c r="J55" s="31"/>
      <c r="K55" s="31"/>
    </row>
    <row r="56" spans="2:11" s="5" customFormat="1" ht="35.25" customHeight="1" x14ac:dyDescent="0.25">
      <c r="B56" s="11" t="s">
        <v>181</v>
      </c>
      <c r="C56" s="14" t="s">
        <v>182</v>
      </c>
      <c r="D56" s="14" t="s">
        <v>183</v>
      </c>
      <c r="E56" s="14" t="s">
        <v>184</v>
      </c>
      <c r="F56" s="37">
        <v>42000</v>
      </c>
      <c r="G56" s="23">
        <v>39210360</v>
      </c>
      <c r="H56" s="23">
        <v>1.98</v>
      </c>
      <c r="J56" s="31"/>
      <c r="K56" s="31"/>
    </row>
    <row r="57" spans="2:11" s="5" customFormat="1" ht="35.25" customHeight="1" x14ac:dyDescent="0.25">
      <c r="B57" s="11" t="s">
        <v>185</v>
      </c>
      <c r="C57" s="14" t="s">
        <v>186</v>
      </c>
      <c r="D57" s="14" t="s">
        <v>147</v>
      </c>
      <c r="E57" s="14" t="s">
        <v>148</v>
      </c>
      <c r="F57" s="37">
        <v>8200</v>
      </c>
      <c r="G57" s="23">
        <v>8051662</v>
      </c>
      <c r="H57" s="23">
        <v>0.41</v>
      </c>
      <c r="J57" s="31"/>
      <c r="K57" s="31"/>
    </row>
    <row r="58" spans="2:11" s="5" customFormat="1" ht="35.25" customHeight="1" x14ac:dyDescent="0.25">
      <c r="B58" s="11" t="s">
        <v>187</v>
      </c>
      <c r="C58" s="14" t="s">
        <v>188</v>
      </c>
      <c r="D58" s="14" t="s">
        <v>189</v>
      </c>
      <c r="E58" s="14" t="s">
        <v>190</v>
      </c>
      <c r="F58" s="37">
        <v>20050</v>
      </c>
      <c r="G58" s="23">
        <v>18758780</v>
      </c>
      <c r="H58" s="23">
        <v>0.95</v>
      </c>
      <c r="J58" s="31"/>
      <c r="K58" s="31"/>
    </row>
    <row r="59" spans="2:11" s="5" customFormat="1" ht="35.25" customHeight="1" x14ac:dyDescent="0.25">
      <c r="B59" s="11" t="s">
        <v>191</v>
      </c>
      <c r="C59" s="14" t="s">
        <v>192</v>
      </c>
      <c r="D59" s="14" t="s">
        <v>193</v>
      </c>
      <c r="E59" s="14" t="s">
        <v>194</v>
      </c>
      <c r="F59" s="37">
        <v>21251</v>
      </c>
      <c r="G59" s="23">
        <v>20805366.530000001</v>
      </c>
      <c r="H59" s="23">
        <v>1.05</v>
      </c>
      <c r="J59" s="31"/>
      <c r="K59" s="31"/>
    </row>
    <row r="60" spans="2:11" s="5" customFormat="1" ht="35.25" customHeight="1" x14ac:dyDescent="0.25">
      <c r="B60" s="11" t="s">
        <v>195</v>
      </c>
      <c r="C60" s="14" t="s">
        <v>196</v>
      </c>
      <c r="D60" s="14" t="s">
        <v>197</v>
      </c>
      <c r="E60" s="14" t="s">
        <v>198</v>
      </c>
      <c r="F60" s="37">
        <v>10000</v>
      </c>
      <c r="G60" s="23">
        <v>1761600</v>
      </c>
      <c r="H60" s="23">
        <v>0.09</v>
      </c>
      <c r="J60" s="31"/>
      <c r="K60" s="31"/>
    </row>
    <row r="61" spans="2:11" s="5" customFormat="1" ht="35.25" customHeight="1" x14ac:dyDescent="0.25">
      <c r="B61" s="11" t="s">
        <v>199</v>
      </c>
      <c r="C61" s="14" t="s">
        <v>200</v>
      </c>
      <c r="D61" s="14" t="s">
        <v>159</v>
      </c>
      <c r="E61" s="14" t="s">
        <v>160</v>
      </c>
      <c r="F61" s="37">
        <v>6000</v>
      </c>
      <c r="G61" s="23">
        <v>5755260</v>
      </c>
      <c r="H61" s="23">
        <v>0.28999999999999998</v>
      </c>
      <c r="J61" s="31"/>
      <c r="K61" s="31"/>
    </row>
    <row r="62" spans="2:11" s="5" customFormat="1" ht="35.25" customHeight="1" x14ac:dyDescent="0.25">
      <c r="B62" s="11" t="s">
        <v>201</v>
      </c>
      <c r="C62" s="14" t="s">
        <v>202</v>
      </c>
      <c r="D62" s="14" t="s">
        <v>159</v>
      </c>
      <c r="E62" s="14" t="s">
        <v>160</v>
      </c>
      <c r="F62" s="37">
        <v>2732</v>
      </c>
      <c r="G62" s="23">
        <v>2014494.84</v>
      </c>
      <c r="H62" s="23">
        <v>0.1</v>
      </c>
      <c r="J62" s="31"/>
      <c r="K62" s="31"/>
    </row>
    <row r="63" spans="2:11" s="5" customFormat="1" ht="35.25" customHeight="1" x14ac:dyDescent="0.25">
      <c r="B63" s="11" t="s">
        <v>203</v>
      </c>
      <c r="C63" s="14" t="s">
        <v>204</v>
      </c>
      <c r="D63" s="14" t="s">
        <v>159</v>
      </c>
      <c r="E63" s="14" t="s">
        <v>160</v>
      </c>
      <c r="F63" s="37">
        <v>2556</v>
      </c>
      <c r="G63" s="23">
        <v>1919683.8</v>
      </c>
      <c r="H63" s="23">
        <v>0.1</v>
      </c>
      <c r="J63" s="31"/>
      <c r="K63" s="31"/>
    </row>
    <row r="64" spans="2:11" s="5" customFormat="1" ht="35.25" customHeight="1" x14ac:dyDescent="0.25">
      <c r="B64" s="11" t="s">
        <v>205</v>
      </c>
      <c r="C64" s="14" t="s">
        <v>206</v>
      </c>
      <c r="D64" s="14" t="s">
        <v>207</v>
      </c>
      <c r="E64" s="14" t="s">
        <v>208</v>
      </c>
      <c r="F64" s="37">
        <v>46850</v>
      </c>
      <c r="G64" s="23">
        <v>46020755</v>
      </c>
      <c r="H64" s="23">
        <v>2.3199999999999998</v>
      </c>
      <c r="J64" s="31"/>
      <c r="K64" s="31"/>
    </row>
    <row r="65" spans="1:15" s="5" customFormat="1" ht="35.25" customHeight="1" x14ac:dyDescent="0.25">
      <c r="B65" s="11" t="s">
        <v>209</v>
      </c>
      <c r="C65" s="14" t="s">
        <v>210</v>
      </c>
      <c r="D65" s="14" t="s">
        <v>85</v>
      </c>
      <c r="E65" s="14" t="s">
        <v>86</v>
      </c>
      <c r="F65" s="37">
        <v>32600</v>
      </c>
      <c r="G65" s="23">
        <v>31244166</v>
      </c>
      <c r="H65" s="23">
        <v>1.58</v>
      </c>
      <c r="J65" s="31"/>
      <c r="K65" s="31"/>
    </row>
    <row r="66" spans="1:15" s="5" customFormat="1" ht="35.25" customHeight="1" x14ac:dyDescent="0.25">
      <c r="B66" s="11" t="s">
        <v>211</v>
      </c>
      <c r="C66" s="14" t="s">
        <v>212</v>
      </c>
      <c r="D66" s="14" t="s">
        <v>159</v>
      </c>
      <c r="E66" s="14" t="s">
        <v>160</v>
      </c>
      <c r="F66" s="37">
        <v>74700</v>
      </c>
      <c r="G66" s="23">
        <v>61519932</v>
      </c>
      <c r="H66" s="23">
        <v>3.11</v>
      </c>
      <c r="J66" s="31"/>
      <c r="K66" s="31"/>
    </row>
    <row r="67" spans="1:15" s="5" customFormat="1" ht="35.25" customHeight="1" x14ac:dyDescent="0.25">
      <c r="B67" s="11" t="s">
        <v>213</v>
      </c>
      <c r="C67" s="14" t="s">
        <v>214</v>
      </c>
      <c r="D67" s="14" t="s">
        <v>85</v>
      </c>
      <c r="E67" s="14" t="s">
        <v>86</v>
      </c>
      <c r="F67" s="37">
        <v>47500</v>
      </c>
      <c r="G67" s="23">
        <v>45735375</v>
      </c>
      <c r="H67" s="23">
        <v>2.31</v>
      </c>
      <c r="J67" s="31"/>
      <c r="K67" s="31"/>
    </row>
    <row r="68" spans="1:15" s="5" customFormat="1" ht="35.25" customHeight="1" x14ac:dyDescent="0.25">
      <c r="B68" s="11" t="s">
        <v>215</v>
      </c>
      <c r="C68" s="14" t="s">
        <v>216</v>
      </c>
      <c r="D68" s="14" t="s">
        <v>217</v>
      </c>
      <c r="E68" s="14" t="s">
        <v>218</v>
      </c>
      <c r="F68" s="37">
        <v>20000</v>
      </c>
      <c r="G68" s="23">
        <v>19070000</v>
      </c>
      <c r="H68" s="23">
        <v>0.96</v>
      </c>
      <c r="J68" s="31"/>
      <c r="K68" s="31"/>
    </row>
    <row r="69" spans="1:15" s="7" customFormat="1" ht="35.25" customHeight="1" x14ac:dyDescent="0.25">
      <c r="A69" s="5"/>
      <c r="B69" s="11" t="s">
        <v>5</v>
      </c>
      <c r="C69" s="13"/>
      <c r="D69" s="13"/>
      <c r="E69" s="13"/>
      <c r="F69" s="38"/>
      <c r="G69" s="23">
        <f>SUM($G$26:$G$68)</f>
        <v>938069051.50999999</v>
      </c>
      <c r="H69" s="23">
        <f>(G69/$O$2) *100</f>
        <v>47.376795223161402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2" t="s">
        <v>27</v>
      </c>
      <c r="C70" s="16"/>
      <c r="D70" s="13"/>
      <c r="E70" s="13"/>
      <c r="F70" s="38"/>
      <c r="G70" s="23"/>
      <c r="H70" s="28"/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5</v>
      </c>
      <c r="C71" s="13"/>
      <c r="D71" s="13"/>
      <c r="E71" s="13"/>
      <c r="F71" s="38"/>
      <c r="G71" s="23"/>
      <c r="H71" s="23">
        <f>(G71/$O$2) *100</f>
        <v>0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0" t="s">
        <v>9</v>
      </c>
      <c r="C72" s="13"/>
      <c r="D72" s="13"/>
      <c r="E72" s="13"/>
      <c r="F72" s="38"/>
      <c r="G72" s="23"/>
      <c r="H72" s="28"/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5</v>
      </c>
      <c r="C73" s="13"/>
      <c r="D73" s="13"/>
      <c r="E73" s="13"/>
      <c r="F73" s="38"/>
      <c r="G73" s="23"/>
      <c r="H73" s="23">
        <f>(G73/$O$2) *100</f>
        <v>0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0" t="s">
        <v>10</v>
      </c>
      <c r="C74" s="13"/>
      <c r="D74" s="13"/>
      <c r="E74" s="13"/>
      <c r="F74" s="38"/>
      <c r="G74" s="23"/>
      <c r="H74" s="23"/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5</v>
      </c>
      <c r="C75" s="13"/>
      <c r="D75" s="13"/>
      <c r="E75" s="13"/>
      <c r="F75" s="38"/>
      <c r="G75" s="23"/>
      <c r="H75" s="23">
        <f>(G75/$O$2) *100</f>
        <v>0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0" t="s">
        <v>28</v>
      </c>
      <c r="C76" s="13"/>
      <c r="D76" s="13"/>
      <c r="E76" s="13"/>
      <c r="F76" s="38"/>
      <c r="G76" s="23"/>
      <c r="H76" s="28"/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5</v>
      </c>
      <c r="C77" s="13"/>
      <c r="D77" s="13"/>
      <c r="E77" s="13"/>
      <c r="F77" s="38"/>
      <c r="G77" s="23"/>
      <c r="H77" s="23">
        <f>(G77/$O$2) *100</f>
        <v>0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0" t="s">
        <v>32</v>
      </c>
      <c r="C78" s="13"/>
      <c r="D78" s="13"/>
      <c r="E78" s="13"/>
      <c r="F78" s="38"/>
      <c r="G78" s="23"/>
      <c r="H78" s="28"/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5</v>
      </c>
      <c r="C79" s="13"/>
      <c r="D79" s="13"/>
      <c r="E79" s="13"/>
      <c r="F79" s="38"/>
      <c r="G79" s="23"/>
      <c r="H79" s="23">
        <f>(G79/$O$2) *100</f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2" t="s">
        <v>29</v>
      </c>
      <c r="C80" s="13"/>
      <c r="D80" s="13"/>
      <c r="E80" s="13"/>
      <c r="F80" s="38"/>
      <c r="G80" s="23"/>
      <c r="H80" s="29"/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219</v>
      </c>
      <c r="C81" s="14"/>
      <c r="D81" s="14" t="s">
        <v>220</v>
      </c>
      <c r="E81" s="14" t="s">
        <v>221</v>
      </c>
      <c r="F81" s="37"/>
      <c r="G81" s="23">
        <v>23986016.079999998</v>
      </c>
      <c r="H81" s="23">
        <v>1.21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222</v>
      </c>
      <c r="C82" s="14"/>
      <c r="D82" s="14" t="s">
        <v>223</v>
      </c>
      <c r="E82" s="14" t="s">
        <v>218</v>
      </c>
      <c r="F82" s="37"/>
      <c r="G82" s="23">
        <v>177827343.52000001</v>
      </c>
      <c r="H82" s="23">
        <v>8.98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224</v>
      </c>
      <c r="C83" s="14"/>
      <c r="D83" s="14" t="s">
        <v>217</v>
      </c>
      <c r="E83" s="14" t="s">
        <v>218</v>
      </c>
      <c r="F83" s="37"/>
      <c r="G83" s="23">
        <v>7317.34</v>
      </c>
      <c r="H83" s="23">
        <v>0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5</v>
      </c>
      <c r="C84" s="13"/>
      <c r="D84" s="13"/>
      <c r="E84" s="13"/>
      <c r="F84" s="38"/>
      <c r="G84" s="23">
        <f>SUM($G$81:$G$83)</f>
        <v>201820676.94000003</v>
      </c>
      <c r="H84" s="23">
        <f>(G84/$O$2) *100</f>
        <v>10.192871055488888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2" t="s">
        <v>30</v>
      </c>
      <c r="C85" s="13"/>
      <c r="D85" s="13"/>
      <c r="E85" s="13"/>
      <c r="F85" s="38"/>
      <c r="G85" s="23"/>
      <c r="H85" s="28"/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5</v>
      </c>
      <c r="C86" s="13"/>
      <c r="D86" s="13"/>
      <c r="E86" s="13"/>
      <c r="F86" s="38"/>
      <c r="G86" s="23"/>
      <c r="H86" s="23">
        <f>(G86/$O$2) *100</f>
        <v>0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0" t="s">
        <v>11</v>
      </c>
      <c r="C87" s="13"/>
      <c r="D87" s="13"/>
      <c r="E87" s="13"/>
      <c r="F87" s="38"/>
      <c r="G87" s="23"/>
      <c r="H87" s="28"/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5</v>
      </c>
      <c r="C88" s="13"/>
      <c r="D88" s="13"/>
      <c r="E88" s="13"/>
      <c r="F88" s="38"/>
      <c r="G88" s="23"/>
      <c r="H88" s="23">
        <f>(G88/$O$2) *100</f>
        <v>0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0" t="s">
        <v>25</v>
      </c>
      <c r="C89" s="13"/>
      <c r="D89" s="13"/>
      <c r="E89" s="13"/>
      <c r="F89" s="38"/>
      <c r="G89" s="23"/>
      <c r="H89" s="28"/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1" t="s">
        <v>225</v>
      </c>
      <c r="C90" s="14"/>
      <c r="D90" s="14" t="s">
        <v>226</v>
      </c>
      <c r="E90" s="14" t="s">
        <v>227</v>
      </c>
      <c r="F90" s="37"/>
      <c r="G90" s="23">
        <v>12920862.800000001</v>
      </c>
      <c r="H90" s="23">
        <v>0.65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5</v>
      </c>
      <c r="C91" s="13"/>
      <c r="D91" s="13"/>
      <c r="E91" s="13"/>
      <c r="F91" s="38"/>
      <c r="G91" s="23">
        <f>SUM($G$90)</f>
        <v>12920862.800000001</v>
      </c>
      <c r="H91" s="23">
        <f>(G91/$O$2) *100</f>
        <v>0.65256291101043562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0" t="s">
        <v>17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0" t="s">
        <v>18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5</v>
      </c>
      <c r="C95" s="13"/>
      <c r="D95" s="13"/>
      <c r="E95" s="13"/>
      <c r="F95" s="38"/>
      <c r="G95" s="23"/>
      <c r="H95" s="23">
        <f>(G95/$O$2) *100</f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0" t="s">
        <v>26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22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19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5</v>
      </c>
      <c r="C101" s="13"/>
      <c r="D101" s="13"/>
      <c r="E101" s="13"/>
      <c r="F101" s="38"/>
      <c r="G101" s="23"/>
      <c r="H101" s="23">
        <f>(G101/$O$2) *100</f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0" t="s">
        <v>31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5</v>
      </c>
      <c r="C103" s="13"/>
      <c r="D103" s="13"/>
      <c r="E103" s="13"/>
      <c r="F103" s="38"/>
      <c r="G103" s="23"/>
      <c r="H103" s="23">
        <f>(G103/$O$2) *100</f>
        <v>0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0" t="s">
        <v>20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0" t="s">
        <v>34</v>
      </c>
      <c r="C106" s="13"/>
      <c r="D106" s="13"/>
      <c r="E106" s="13"/>
      <c r="F106" s="38"/>
      <c r="G106" s="23"/>
      <c r="H106" s="28"/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5</v>
      </c>
      <c r="C107" s="13"/>
      <c r="D107" s="13"/>
      <c r="E107" s="13"/>
      <c r="F107" s="38"/>
      <c r="G107" s="23"/>
      <c r="H107" s="23">
        <f>(G107/$O$2) *100</f>
        <v>0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7"/>
      <c r="B108" s="10" t="s">
        <v>23</v>
      </c>
      <c r="C108" s="15"/>
      <c r="D108" s="15"/>
      <c r="E108" s="15"/>
      <c r="F108" s="39"/>
      <c r="G108" s="24">
        <f>G107+G105+G103+G101+G99+G97+G95+G93+G91+G88+G86+G84+G79+G77+G75+G73+G71+G69+G24+G22+G11</f>
        <v>1980017954.1300001</v>
      </c>
      <c r="H108" s="24">
        <v>100</v>
      </c>
      <c r="I108" s="7"/>
      <c r="J108" s="33">
        <v>1980017954.1300001</v>
      </c>
      <c r="K108" s="17">
        <f>ROUND(G108,2)-ROUND(J108,2)</f>
        <v>0</v>
      </c>
      <c r="L108" s="7"/>
      <c r="M108" s="7"/>
      <c r="N108" s="7"/>
      <c r="O108" s="7"/>
    </row>
    <row r="109" spans="1:15" ht="35.25" customHeight="1" x14ac:dyDescent="0.25"/>
    <row r="110" spans="1:15" ht="35.25" customHeight="1" x14ac:dyDescent="0.25"/>
    <row r="111" spans="1:15" ht="35.25" customHeight="1" x14ac:dyDescent="0.25"/>
    <row r="112" spans="1:15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2025-02-24T11:39:24Z</dcterms:modified>
</cp:coreProperties>
</file>